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smartinez\Documents\Ser-2017\Esfe 2017\Formatos Entrega Cta. Publica 2017\UTEQ Formatos Cta. Publica ESFE Anual 2017\"/>
    </mc:Choice>
  </mc:AlternateContent>
  <bookViews>
    <workbookView xWindow="120" yWindow="75" windowWidth="15255" windowHeight="7935" tabRatio="884" activeTab="3"/>
  </bookViews>
  <sheets>
    <sheet name="Guia Anexos 2017" sheetId="20" r:id="rId1"/>
    <sheet name="1 -Edo. Sit. Financiera" sheetId="1" r:id="rId2"/>
    <sheet name="G- ESF" sheetId="10" r:id="rId3"/>
    <sheet name="2- Edo. de Actividades" sheetId="2" r:id="rId4"/>
    <sheet name="G- EDO. ACT." sheetId="11" r:id="rId5"/>
    <sheet name="3 - Edo. Vari. Haci. Pub." sheetId="3" r:id="rId6"/>
    <sheet name="G- EVHP" sheetId="12" r:id="rId7"/>
    <sheet name="4 -Edo. de Cambios Sit. Financ." sheetId="4" r:id="rId8"/>
    <sheet name="G- ECSF" sheetId="13" r:id="rId9"/>
    <sheet name="5 - Edo. de Flujo Efec." sheetId="5" r:id="rId10"/>
    <sheet name="G- Flujo Efectivo" sheetId="14" r:id="rId11"/>
    <sheet name="6 - Edo. Ana. Activo" sheetId="22" r:id="rId12"/>
    <sheet name="G- Edo. Ana. Activo" sheetId="15" r:id="rId13"/>
    <sheet name="7 - Edo. Ana. Deu. y Pas." sheetId="7" r:id="rId14"/>
    <sheet name="G- EADP" sheetId="16" r:id="rId15"/>
    <sheet name="8- Pasivos Contig." sheetId="19" r:id="rId16"/>
    <sheet name="G-Pas. Cont." sheetId="17" r:id="rId17"/>
    <sheet name="9.-Notas Edo. Financieros" sheetId="18" r:id="rId18"/>
    <sheet name="GeNotas" sheetId="9" r:id="rId19"/>
  </sheets>
  <definedNames>
    <definedName name="_xlnm._FilterDatabase" localSheetId="11" hidden="1">'6 - Edo. Ana. Activo'!$A$5:$H$56</definedName>
    <definedName name="_xlnm._FilterDatabase" localSheetId="0" hidden="1">'Guia Anexos 2017'!$A$13:$G$77</definedName>
    <definedName name="_GoBack" localSheetId="17">'9.-Notas Edo. Financieros'!$B$497</definedName>
    <definedName name="_xlnm.Print_Area" localSheetId="1">'1 -Edo. Sit. Financiera'!$A$1:$F$51</definedName>
    <definedName name="_xlnm.Print_Area" localSheetId="3">'2- Edo. de Actividades'!$A$2:$E$73</definedName>
    <definedName name="_xlnm.Print_Area" localSheetId="5">'3 - Edo. Vari. Haci. Pub.'!$A$2:$F$37</definedName>
    <definedName name="_xlnm.Print_Area" localSheetId="7">'4 -Edo. de Cambios Sit. Financ.'!$A$1:$F$66</definedName>
    <definedName name="_xlnm.Print_Area" localSheetId="9">'5 - Edo. de Flujo Efec.'!$A$4:$C$71</definedName>
    <definedName name="_xlnm.Print_Area" localSheetId="11">'6 - Edo. Ana. Activo'!$A$1:$H$63</definedName>
    <definedName name="_xlnm.Print_Area" localSheetId="13">'7 - Edo. Ana. Deu. y Pas.'!$A$1:$E$44</definedName>
    <definedName name="_xlnm.Print_Area" localSheetId="15">'8- Pasivos Contig.'!$B$2:$F$20</definedName>
    <definedName name="_xlnm.Print_Area" localSheetId="17">'9.-Notas Edo. Financieros'!$A$2:$G$532</definedName>
    <definedName name="_xlnm.Print_Area" localSheetId="14">'G- EADP'!$D$1:$D$8</definedName>
    <definedName name="_xlnm.Print_Area" localSheetId="4">'G- EDO. ACT.'!$D$1:$D$16</definedName>
    <definedName name="_xlnm.Print_Area" localSheetId="12">'G- Edo. Ana. Activo'!$D$3:$D$12</definedName>
    <definedName name="_xlnm.Print_Area" localSheetId="2">'G- ESF'!$D$2:$D$11</definedName>
    <definedName name="_xlnm.Print_Area" localSheetId="6">'G- EVHP'!$D$3:$D$9</definedName>
    <definedName name="_xlnm.Print_Area" localSheetId="10">'G- Flujo Efectivo'!$D$3:$D$9</definedName>
    <definedName name="_xlnm.Print_Area" localSheetId="18">GeNotas!$A$1:$C$192</definedName>
    <definedName name="_xlnm.Print_Area" localSheetId="16">'G-Pas. Cont.'!$D$4:$D$12</definedName>
    <definedName name="_xlnm.Print_Area" localSheetId="0">'Guia Anexos 2017'!$A$1:$G$77</definedName>
    <definedName name="OLE_LINK1" localSheetId="10">'G- Flujo Efectivo'!$D$8</definedName>
    <definedName name="_xlnm.Print_Titles" localSheetId="3">'2- Edo. de Actividades'!$2:$4</definedName>
    <definedName name="_xlnm.Print_Titles" localSheetId="7">'4 -Edo. de Cambios Sit. Financ.'!$1:$3</definedName>
    <definedName name="_xlnm.Print_Titles" localSheetId="11">'6 - Edo. Ana. Activo'!$1:$6</definedName>
    <definedName name="_xlnm.Print_Titles" localSheetId="17">'9.-Notas Edo. Financieros'!#REF!</definedName>
    <definedName name="_xlnm.Print_Titles" localSheetId="0">'Guia Anexos 2017'!$8:$11</definedName>
  </definedNames>
  <calcPr calcId="152511"/>
</workbook>
</file>

<file path=xl/calcChain.xml><?xml version="1.0" encoding="utf-8"?>
<calcChain xmlns="http://schemas.openxmlformats.org/spreadsheetml/2006/main">
  <c r="D31" i="3" l="1"/>
  <c r="D25" i="3"/>
  <c r="E35" i="1"/>
  <c r="E13" i="1"/>
  <c r="B21" i="1"/>
  <c r="B28" i="1"/>
  <c r="C4" i="19" l="1"/>
  <c r="A3" i="22"/>
  <c r="A1" i="22"/>
  <c r="F54" i="22"/>
  <c r="E54" i="22"/>
  <c r="D54" i="22"/>
  <c r="G53" i="22"/>
  <c r="H53" i="22" s="1"/>
  <c r="G52" i="22"/>
  <c r="H52" i="22" s="1"/>
  <c r="G51" i="22"/>
  <c r="H51" i="22" s="1"/>
  <c r="G50" i="22"/>
  <c r="H50" i="22" s="1"/>
  <c r="G49" i="22"/>
  <c r="H49" i="22" s="1"/>
  <c r="G48" i="22"/>
  <c r="H48" i="22" s="1"/>
  <c r="H47" i="22"/>
  <c r="G47" i="22"/>
  <c r="F46" i="22"/>
  <c r="E46" i="22"/>
  <c r="D46" i="22"/>
  <c r="G45" i="22"/>
  <c r="G44" i="22"/>
  <c r="H44" i="22" s="1"/>
  <c r="F43" i="22"/>
  <c r="E43" i="22"/>
  <c r="D43" i="22"/>
  <c r="G42" i="22"/>
  <c r="H42" i="22" s="1"/>
  <c r="G41" i="22"/>
  <c r="H41" i="22" s="1"/>
  <c r="G40" i="22"/>
  <c r="H40" i="22" s="1"/>
  <c r="G39" i="22"/>
  <c r="H39" i="22" s="1"/>
  <c r="G38" i="22"/>
  <c r="H38" i="22" s="1"/>
  <c r="G37" i="22"/>
  <c r="H37" i="22" s="1"/>
  <c r="H36" i="22"/>
  <c r="G36" i="22"/>
  <c r="G35" i="22"/>
  <c r="H35" i="22" s="1"/>
  <c r="G34" i="22"/>
  <c r="H34" i="22" s="1"/>
  <c r="G33" i="22"/>
  <c r="H33" i="22" s="1"/>
  <c r="G32" i="22"/>
  <c r="H32" i="22" s="1"/>
  <c r="G31" i="22"/>
  <c r="H31" i="22" s="1"/>
  <c r="G30" i="22"/>
  <c r="H30" i="22" s="1"/>
  <c r="G29" i="22"/>
  <c r="H29" i="22" s="1"/>
  <c r="H28" i="22"/>
  <c r="G28" i="22"/>
  <c r="F27" i="22"/>
  <c r="E27" i="22"/>
  <c r="D27" i="22"/>
  <c r="G26" i="22"/>
  <c r="G25" i="22"/>
  <c r="H25" i="22" s="1"/>
  <c r="E23" i="22"/>
  <c r="D23" i="22"/>
  <c r="F21" i="22"/>
  <c r="E21" i="22"/>
  <c r="D21" i="22"/>
  <c r="G20" i="22"/>
  <c r="G21" i="22" s="1"/>
  <c r="F19" i="22"/>
  <c r="E19" i="22"/>
  <c r="D19" i="22"/>
  <c r="D7" i="22" s="1"/>
  <c r="D6" i="22" s="1"/>
  <c r="G18" i="22"/>
  <c r="G19" i="22" s="1"/>
  <c r="F17" i="22"/>
  <c r="E17" i="22"/>
  <c r="D17" i="22"/>
  <c r="G16" i="22"/>
  <c r="H16" i="22" s="1"/>
  <c r="G15" i="22"/>
  <c r="H15" i="22" s="1"/>
  <c r="G14" i="22"/>
  <c r="G17" i="22" s="1"/>
  <c r="F13" i="22"/>
  <c r="E13" i="22"/>
  <c r="D13" i="22"/>
  <c r="G12" i="22"/>
  <c r="H12" i="22" s="1"/>
  <c r="G11" i="22"/>
  <c r="H11" i="22" s="1"/>
  <c r="G10" i="22"/>
  <c r="H10" i="22" s="1"/>
  <c r="H9" i="22"/>
  <c r="G9" i="22"/>
  <c r="G8" i="22"/>
  <c r="H8" i="22" s="1"/>
  <c r="B44" i="5"/>
  <c r="D51" i="4"/>
  <c r="D52" i="4"/>
  <c r="F61" i="4"/>
  <c r="B6" i="4"/>
  <c r="C6" i="4"/>
  <c r="E31" i="3"/>
  <c r="C31" i="3"/>
  <c r="B31" i="3"/>
  <c r="F29" i="3"/>
  <c r="F28" i="3"/>
  <c r="F27" i="3"/>
  <c r="F26" i="3"/>
  <c r="F25" i="3"/>
  <c r="F24" i="3"/>
  <c r="F18" i="3"/>
  <c r="E22" i="3"/>
  <c r="D22" i="3"/>
  <c r="C22" i="3"/>
  <c r="B22" i="3"/>
  <c r="E18" i="3"/>
  <c r="D18" i="3"/>
  <c r="C18" i="3"/>
  <c r="B18" i="3"/>
  <c r="F11" i="3"/>
  <c r="F8" i="3"/>
  <c r="F16" i="3"/>
  <c r="E16" i="3"/>
  <c r="D16" i="3"/>
  <c r="C16" i="3"/>
  <c r="B16" i="3"/>
  <c r="E11" i="3"/>
  <c r="D11" i="3"/>
  <c r="C11" i="3"/>
  <c r="B11" i="3"/>
  <c r="H45" i="1"/>
  <c r="G43" i="22" l="1"/>
  <c r="G54" i="22"/>
  <c r="E56" i="22"/>
  <c r="F23" i="22"/>
  <c r="F7" i="22"/>
  <c r="D56" i="22"/>
  <c r="H18" i="22"/>
  <c r="H19" i="22" s="1"/>
  <c r="G27" i="22"/>
  <c r="G23" i="22" s="1"/>
  <c r="G46" i="22"/>
  <c r="H43" i="22"/>
  <c r="H54" i="22"/>
  <c r="E7" i="22"/>
  <c r="E6" i="22" s="1"/>
  <c r="H14" i="22"/>
  <c r="H26" i="22"/>
  <c r="H27" i="22" s="1"/>
  <c r="H45" i="22"/>
  <c r="H46" i="22" s="1"/>
  <c r="G13" i="22"/>
  <c r="G7" i="22" s="1"/>
  <c r="G6" i="22" s="1"/>
  <c r="H17" i="22"/>
  <c r="H20" i="22"/>
  <c r="H21" i="22" s="1"/>
  <c r="F6" i="22" l="1"/>
  <c r="F56" i="22"/>
  <c r="H23" i="22"/>
  <c r="H13" i="22"/>
  <c r="H7" i="22" s="1"/>
  <c r="H6" i="22" s="1"/>
  <c r="G56" i="22"/>
  <c r="G18" i="2" l="1"/>
  <c r="G17" i="2"/>
  <c r="G16" i="2"/>
  <c r="G15" i="2"/>
  <c r="B41" i="5" l="1"/>
  <c r="C45" i="5"/>
  <c r="B45" i="5" l="1"/>
  <c r="B49" i="5" s="1"/>
  <c r="C41" i="5"/>
  <c r="C49" i="5" s="1"/>
  <c r="C56" i="5" l="1"/>
  <c r="B56" i="5"/>
  <c r="C51" i="5"/>
  <c r="B51" i="5"/>
  <c r="C61" i="5" l="1"/>
  <c r="B61" i="5"/>
  <c r="C21" i="5" l="1"/>
  <c r="B21" i="5"/>
  <c r="C9" i="5"/>
  <c r="B9" i="5"/>
  <c r="C38" i="5" l="1"/>
  <c r="C63" i="5" s="1"/>
  <c r="C66" i="5" s="1"/>
  <c r="C76" i="5" s="1"/>
  <c r="C77" i="5" s="1"/>
  <c r="B38" i="5"/>
  <c r="B63" i="5" s="1"/>
  <c r="R47" i="5" l="1"/>
  <c r="Q51" i="5"/>
  <c r="M51" i="5"/>
  <c r="Q49" i="5"/>
  <c r="Q47" i="5"/>
  <c r="Q45" i="5"/>
  <c r="M49" i="5"/>
  <c r="M47" i="5"/>
  <c r="M45" i="5"/>
  <c r="F6" i="4" l="1"/>
  <c r="K18" i="1" l="1"/>
  <c r="B20" i="5" l="1"/>
  <c r="F13" i="19"/>
  <c r="A1" i="7"/>
  <c r="A4" i="5"/>
  <c r="F15" i="4"/>
  <c r="F5" i="4" s="1"/>
  <c r="F27" i="4"/>
  <c r="F37" i="4"/>
  <c r="F46" i="4"/>
  <c r="F51" i="4"/>
  <c r="F58" i="4"/>
  <c r="E6" i="4"/>
  <c r="E15" i="4"/>
  <c r="E27" i="4"/>
  <c r="E26" i="4" s="1"/>
  <c r="E37" i="4"/>
  <c r="E46" i="4"/>
  <c r="E51" i="4"/>
  <c r="E45" i="4" s="1"/>
  <c r="E58" i="4"/>
  <c r="D7" i="4"/>
  <c r="D8" i="4"/>
  <c r="D9" i="4"/>
  <c r="D10" i="4"/>
  <c r="D11" i="4"/>
  <c r="D12" i="4"/>
  <c r="D13" i="4"/>
  <c r="D16" i="4"/>
  <c r="D17" i="4"/>
  <c r="D18" i="4"/>
  <c r="D19" i="4"/>
  <c r="D20" i="4"/>
  <c r="D21" i="4"/>
  <c r="D22" i="4"/>
  <c r="D23" i="4"/>
  <c r="D24" i="4"/>
  <c r="D28" i="4"/>
  <c r="D29" i="4"/>
  <c r="D30" i="4"/>
  <c r="D31" i="4"/>
  <c r="D32" i="4"/>
  <c r="D33" i="4"/>
  <c r="D34" i="4"/>
  <c r="D35" i="4"/>
  <c r="D38" i="4"/>
  <c r="D39" i="4"/>
  <c r="D40" i="4"/>
  <c r="D41" i="4"/>
  <c r="D42" i="4"/>
  <c r="D43" i="4"/>
  <c r="B46" i="4"/>
  <c r="B51" i="4"/>
  <c r="B58" i="4"/>
  <c r="C46" i="4"/>
  <c r="C51" i="4"/>
  <c r="C58" i="4"/>
  <c r="C15" i="4"/>
  <c r="C27" i="4"/>
  <c r="C26" i="4" s="1"/>
  <c r="C37" i="4"/>
  <c r="B15" i="4"/>
  <c r="B27" i="4"/>
  <c r="B26" i="4" s="1"/>
  <c r="B37" i="4"/>
  <c r="D56" i="4"/>
  <c r="D60" i="4"/>
  <c r="D59" i="4"/>
  <c r="D55" i="4"/>
  <c r="D54" i="4"/>
  <c r="D53" i="4"/>
  <c r="D49" i="4"/>
  <c r="D48" i="4"/>
  <c r="D47" i="4"/>
  <c r="A1" i="4"/>
  <c r="A4" i="3"/>
  <c r="A3" i="4" s="1"/>
  <c r="A3" i="7" s="1"/>
  <c r="A2" i="3"/>
  <c r="A4" i="2"/>
  <c r="A2" i="2"/>
  <c r="F23" i="3"/>
  <c r="F21" i="3"/>
  <c r="F20" i="3"/>
  <c r="F19" i="3"/>
  <c r="F9" i="3"/>
  <c r="F10" i="3"/>
  <c r="F12" i="3"/>
  <c r="F13" i="3"/>
  <c r="F14" i="3"/>
  <c r="F6" i="3"/>
  <c r="F15" i="3"/>
  <c r="E29" i="2"/>
  <c r="E33" i="2"/>
  <c r="E43" i="2"/>
  <c r="E47" i="2"/>
  <c r="E53" i="2"/>
  <c r="E60" i="2"/>
  <c r="E7" i="2"/>
  <c r="E16" i="2"/>
  <c r="E19" i="2"/>
  <c r="D29" i="2"/>
  <c r="D33" i="2"/>
  <c r="D43" i="2"/>
  <c r="D47" i="2"/>
  <c r="D53" i="2"/>
  <c r="D60" i="2"/>
  <c r="D7" i="2"/>
  <c r="D16" i="2"/>
  <c r="D19" i="2"/>
  <c r="F32" i="1"/>
  <c r="F28" i="1"/>
  <c r="F39" i="1"/>
  <c r="F25" i="1"/>
  <c r="F16" i="1"/>
  <c r="C16" i="1"/>
  <c r="C28" i="1"/>
  <c r="B16" i="1"/>
  <c r="E25" i="1"/>
  <c r="E16" i="1"/>
  <c r="E28" i="1"/>
  <c r="E32" i="1"/>
  <c r="E39" i="1"/>
  <c r="F22" i="3" l="1"/>
  <c r="F31" i="3" s="1"/>
  <c r="F26" i="4"/>
  <c r="D58" i="4"/>
  <c r="B5" i="4"/>
  <c r="C45" i="4"/>
  <c r="D46" i="4"/>
  <c r="D37" i="4"/>
  <c r="C5" i="4"/>
  <c r="E62" i="2"/>
  <c r="E26" i="2"/>
  <c r="A6" i="5"/>
  <c r="F43" i="1"/>
  <c r="C30" i="1"/>
  <c r="F45" i="4"/>
  <c r="E5" i="4"/>
  <c r="D27" i="4"/>
  <c r="D15" i="4"/>
  <c r="D6" i="4"/>
  <c r="D62" i="2"/>
  <c r="D26" i="2"/>
  <c r="E43" i="1"/>
  <c r="B30" i="1"/>
  <c r="F26" i="1"/>
  <c r="E26" i="1"/>
  <c r="B45" i="4"/>
  <c r="C70" i="4" l="1"/>
  <c r="C61" i="4"/>
  <c r="B70" i="4"/>
  <c r="B61" i="4"/>
  <c r="E61" i="4"/>
  <c r="E64" i="2"/>
  <c r="D5" i="4"/>
  <c r="D26" i="4"/>
  <c r="D64" i="2"/>
  <c r="E45" i="1"/>
  <c r="G45" i="1" s="1"/>
  <c r="F45" i="1"/>
  <c r="D45" i="4"/>
  <c r="D70" i="4" l="1"/>
  <c r="D61" i="4"/>
  <c r="G61" i="4"/>
  <c r="H61" i="4" s="1"/>
  <c r="H31" i="3"/>
  <c r="B66" i="5" l="1"/>
  <c r="B76" i="5" l="1"/>
  <c r="B77" i="5" s="1"/>
</calcChain>
</file>

<file path=xl/sharedStrings.xml><?xml version="1.0" encoding="utf-8"?>
<sst xmlns="http://schemas.openxmlformats.org/spreadsheetml/2006/main" count="945" uniqueCount="654">
  <si>
    <t>Efectivo y Equivalente al Efectivo al final del Ejercicio</t>
  </si>
  <si>
    <t>Flujos netos de Efectivo por Actividades de Financiamiento</t>
  </si>
  <si>
    <t>DEUDA PÚBLICA</t>
  </si>
  <si>
    <t>Corto Plazo</t>
  </si>
  <si>
    <t>Instituciones de Crédito</t>
  </si>
  <si>
    <t>Títulos y Valores</t>
  </si>
  <si>
    <t>Arrendamientos Financieros</t>
  </si>
  <si>
    <t>Deuda Bilateral</t>
  </si>
  <si>
    <t>Organismos Financieros Internaciones</t>
  </si>
  <si>
    <t>Subtotal Largo Plazo</t>
  </si>
  <si>
    <t>Otros Pasivos</t>
  </si>
  <si>
    <t>Total Deuda y Otros Pasivos</t>
  </si>
  <si>
    <t>Saldo Final  del Periodo</t>
  </si>
  <si>
    <t>Saldo Inicial  del Periodo</t>
  </si>
  <si>
    <t>Institución o País Acreedor</t>
  </si>
  <si>
    <t>Hacienda Pública/Patrimonio Generado del Ejercicio</t>
  </si>
  <si>
    <t>Ajustes por Cambios de Valor</t>
  </si>
  <si>
    <t>Total</t>
  </si>
  <si>
    <t>Patrimonio Neto inicial Ajustado del Ejercicio</t>
  </si>
  <si>
    <t>Variaciones de la Hacienda Pública/Patrimonio Neto del Ejercicio</t>
  </si>
  <si>
    <t xml:space="preserve">   Origen</t>
  </si>
  <si>
    <t xml:space="preserve">   Aplicación</t>
  </si>
  <si>
    <t>INFORME SOBRE PASIVOS CONTINGENTES</t>
  </si>
  <si>
    <t xml:space="preserve"> </t>
  </si>
  <si>
    <t>FINALIDAD</t>
  </si>
  <si>
    <t>CUERPO  DEL FORMATO</t>
  </si>
  <si>
    <t>RUBROS    CONTABLES:  Muestra  el  nombre  de   los   rubros  de   balance,  agrupándolos en  Activo,  Pasivo y Hacienda Pública/Patrimonio.</t>
  </si>
  <si>
    <t>PERÍODO  ACTUAL (20XN): Muestra el saldo de cada uno de los rubros al período actual.</t>
  </si>
  <si>
    <t>PERÍODO  ANTERIOR (20XN-1): Muestra el saldo de cada uno de los rubros del período anterior.</t>
  </si>
  <si>
    <t xml:space="preserve">ESTADO DE SITUACIÓN FINANCIERA </t>
  </si>
  <si>
    <t>CUERPO DEL FORMATO</t>
  </si>
  <si>
    <t>ESTADO DE ACTIVIDADES</t>
  </si>
  <si>
    <t>RUBROS   CONTABLES:  Muestra  el  nombre  de  los  rubros   utilizados  en   el  estado  contable, agrupándolos en Ingresos y Otros Beneficios y Gastos y Otras  Pérdidas.</t>
  </si>
  <si>
    <t>FUENTE</t>
  </si>
  <si>
    <t>ESTADO DE VARIACIÓN EN LA HACIENDA PÚBLICA</t>
  </si>
  <si>
    <t>RUBROS     CONTABLES:  Muestra   el    nombre   de    las   cuentas   que    se  utilizaron   en    el    Estado, se agrupan básicamente    en:    Hacienda    Pública/Patrimonio    Contribuido(a)    y   Hacienda   Pública/Patrimonio Generado(a).</t>
  </si>
  <si>
    <t>ESTADO DE CAMBIOS EN LA SITUACION FINANCIERA</t>
  </si>
  <si>
    <t>Su finalidad es proveer de información sobre los orígenes y aplicaciones de los recursos del ente  público.</t>
  </si>
  <si>
    <t>Su  finalidad  es  proveer de  información  sobre los  flujos  de  efectivo   del  ente   público  identificando  las fuentes de   entradas  y  salidas de   recursos,  clasificadas  por  actividades  de   operación,  de   inversión  y  de financiamiento.</t>
  </si>
  <si>
    <t>Proporciona una  base  para   evaluar  la  capacidad  del  ente   para   generar  efectivo   y  equivalentes  de efectivo,  así como su capacidad para  utilizar los flujos derivados de ellos.</t>
  </si>
  <si>
    <t>ESTADO DE FLUJO DE EFECTIVO</t>
  </si>
  <si>
    <t>PERÍODO  ACTUAL (20XN): Muestra el saldo de cada una de las cuentas al período actual.</t>
  </si>
  <si>
    <t>PERÍODO  ANTERIOR (20XN-1): Muestra el saldo de cada una de las cuentas del período anterior.</t>
  </si>
  <si>
    <t>ESTADO ANALÍTICO DEL ACTIVO</t>
  </si>
  <si>
    <t>SALDO INICIAL: Es igual al saldo final del período inmediato anterior.</t>
  </si>
  <si>
    <t>CARGOS  DEL PERÍODO:  Representa el monto  total de los cargos que se hicieron  en el período.</t>
  </si>
  <si>
    <t>ABONOS  DEL PERÍODO:  Representa el monto  total de los abonos que  se hicieron  en el período.</t>
  </si>
  <si>
    <t>SALDO  FINAL: Representa el  resultado de  restar los  abonos del  período a la  suma del  saldo inicial  más los cargos del período.</t>
  </si>
  <si>
    <t>VARIACIÓN DEL PERÍODO: Representa el resultado de restar el saldo inicial al saldo final.</t>
  </si>
  <si>
    <t>ESTADO ANALÍTICO DE LA DEUDA Y OTROS PASIVOS</t>
  </si>
  <si>
    <t>Su   finalidad  es  mostrar las  obligaciones  insolutas  de   los  entes  públicos,  al   inicio  y  fin   de   cada período, derivadas del  endeudamiento  interno  y externo, realizado  en  el marco de  la  legislación  vigente, así como suministrar a los usuarios información analítica relevante sobre la variación de la deuda del ente  público entre  el inicio y el fin del período, ya sea que tenga su origen  en operaciones de crédito público (deuda pública) o en cualquier otro  tipo de  endeudamiento. A las operaciones de  crédito público,  se las muestra clasificadas según su plazo,   en  interna  o  externa, originadas  en  la  colocación de  títulos  y  valores o  en  contratos de préstamo  y, en   este  último,   según  el   país   o   institución  acreedora.  Finalmente  el   cuadro  presenta  la cuenta "Otros Pasivos" que  de presentarse en forma agregada debe reflejar la suma de todo el endeudamiento restante del ente, es decir,  el no originado en operaciones de crédito público.</t>
  </si>
  <si>
    <t>MONEDA DE CONTRATACIÓN: Representa la divisa en la cual fue contratado el financiamiento.</t>
  </si>
  <si>
    <t>INSTITUCIÓN   O   PAÍS   ACREEDOR:  Representa el  nombre  del   país   o  institución   con   la   cual   se  contrató el financiamiento.</t>
  </si>
  <si>
    <t>SALDO INICIAL DEL PERÍODO:  Representa el saldo final del período inmediato anterior.</t>
  </si>
  <si>
    <t>SALDO FINAL DEL PERÍODO:  Representa el saldo final del período</t>
  </si>
  <si>
    <t>Todos los  entes públicos  tendrán la  obligación de  presentar junto  con  sus estados contables periódicos un informe sobre sus pasivos contingentes.</t>
  </si>
  <si>
    <t>Un pasivo  contingente es:</t>
  </si>
  <si>
    <t>a) Una obligación posible, surgida a raíz de sucesos pasados, cuya  existencia ha de ser confirmada sólo por la  ocurrencia, o  en  su caso, por  la  no  ocurrencia, de  uno  o  más eventos inciertos  en  el  futuro,  que  no están enteramente bajo el control de la entidad; o bien</t>
  </si>
  <si>
    <t>b)   Una   obligación   presente,   surgida   a  raíz    de    sucesos   pasados,   que  no    se  ha    reconocido contablemente porque:</t>
  </si>
  <si>
    <t>(i)   no    es   probable  que   la    entidad    tenga   que   satisfacerla,    desprendiéndose    de    recursos   que incorporen beneficios económicos; o bien</t>
  </si>
  <si>
    <t>(ii) el importe de la obligación no pueda ser medido con la suficiente fiabilidad.</t>
  </si>
  <si>
    <t>En  otros  términos,  los  pasivos  contingentes  son obligaciones que tienen  su origen  en  hechos específicos e independientes   del    pasado   que  en    el   futuro   pueden   ocurrir    o   no   y,   de    acuerdo   con    lo    que acontezca, desaparecen o  se convierten  en  pasivos  reales  por  ejemplo,  juicios,  garantías, avales,  costos de planes de pensiones, jubilaciones, etc.</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</si>
  <si>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t>
  </si>
  <si>
    <t>A continuación se presentan los tres tipos de notas que acompañan a los estados, a saber:</t>
  </si>
  <si>
    <t>a)    Notas  de desglose;</t>
  </si>
  <si>
    <t>Activo</t>
  </si>
  <si>
    <t>1.     Se   informará  acerca  de   los  fondos  con   afectación  específica,  el  tipo  y  monto   de   los  mismos;   de las inversiones   financieras   se  revelará   su   tipo   y   monto,    su   clasificación   en    corto    y   largo   plazo separando aquéllas que su vencimiento sea menor  a 3 meses.</t>
  </si>
  <si>
    <t>Derechos a recibir Efectivo y Equivalentes y Bienes o Servicios a Recibir</t>
  </si>
  <si>
    <t>2.     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</si>
  <si>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Bienes Disponibles para su Transformación o Consumo (inventarios)</t>
  </si>
  <si>
    <t>4.     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</si>
  <si>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</si>
  <si>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5.      De  la  cuenta  Almacén se  informará  acerca del  método  de  valuación,  así como   la  conveniencia  de su aplicación. Adicionalmente, se revelará el impacto  en la información financiera por cambios en el método.</t>
  </si>
  <si>
    <t>Inversiones Financieras</t>
  </si>
  <si>
    <t>6.      De la cuenta Inversiones financieras, que considera los fideicomisos, se informará de  éstos los recursos asignados por tipo y monto,  y características significativas que tengan o puedan tener  alguna incidencia en las mismas.</t>
  </si>
  <si>
    <t>7.     Se informará de las inversiones financieras, los saldos de las participaciones y aportaciones de capital.</t>
  </si>
  <si>
    <t>Bienes Muebles, Inmuebles e Intangibles</t>
  </si>
  <si>
    <t>8.     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</si>
  <si>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9.     Se  informará de  manera agrupada por  cuenta, los rubros de  activos  intangibles y diferidos, su monto  y naturaleza, amortización del ejercicio, amortización acumulada, tasa y método aplicados.</t>
  </si>
  <si>
    <t>Estimaciones y Deterioros</t>
  </si>
  <si>
    <t>10.    Se informarán los criterios utilizados para  la determinación de las estimaciones; por ejemplo: estimación de cuentas incobrables, estimación de inventarios, deterioro de activos  biológicos y cualquier otra que aplique.</t>
  </si>
  <si>
    <t>Otros Activos</t>
  </si>
  <si>
    <t>11.    De   las   cuentas  de   otros   activos    se  informará   por   tipo   circulante   o   no   circulante,   los  montos totales asociados y sus características cualitativas significativas que les impacten financieramente.</t>
  </si>
  <si>
    <t>1.     Se   elaborará  una  relación   de   las   cuentas  y   documentos  por   pagar  en   una  desagregación  por su vencimiento en  días   a 90,  180,   menor   o  igual  a 365  y  mayor   a 365.   Asimismo,  se informará  sobre la factibilidad del pago  de dichos pasivos.</t>
  </si>
  <si>
    <t>2.     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</si>
  <si>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3.     Se  informará de  las cuentas de  los pasivos diferidos y otros,  su tipo,  monto  y naturaleza, así como las características significativas que les impacten o pudieran impactarles financieramente.</t>
  </si>
  <si>
    <t>Ingresos de Gestión</t>
  </si>
  <si>
    <t>Reporte Analítico de la Deuda” de las notas de Gestión Administrativa.</t>
  </si>
  <si>
    <t>1.      De       los      rubros     de      impuestos,       contribuciones      de       mejoras,      derechos,      productos, aprovechamientos, participaciones y aportaciones, y transferencias, subsidios, otras  ayudas y asignaciones, se informarán los montos totales de cada clase (tercer  nivel del Clasificador por Rubro  de Ingresos), así como  de cualquier característica significativa.</t>
  </si>
  <si>
    <t>2.     Se  informará, de  manera agrupada, el tipo, monto  y naturaleza de  la cuenta de  otros  ingresos, asimismo se informará de sus características significativas.</t>
  </si>
  <si>
    <t>Gastos y Otras Pérdidas:</t>
  </si>
  <si>
    <t>h)    Administración de activos;  planeación con el objetivo de que el ente  los utilice de manera más efectiva.</t>
  </si>
  <si>
    <t>Adicionalmente,   se  deben incluir   las   explicaciones   de   las   principales   variaciones   en   el   activo,   en cuadros comparativos como  sigue:</t>
  </si>
  <si>
    <t>a)    Inversiones en valores.</t>
  </si>
  <si>
    <t>d)    Inversiones en empresas de participación minoritaria.</t>
  </si>
  <si>
    <t>e)    Patrimonio de organismos descentralizados de control presupuestario directo,  según corresponda.</t>
  </si>
  <si>
    <t>9.    Fideicomisos, Mandatos y Análogos</t>
  </si>
  <si>
    <t>Se  deberá informar:</t>
  </si>
  <si>
    <t>a)    Por ramo administrativo que los reporta.</t>
  </si>
  <si>
    <t>b)    Enlistar   los   de   mayor   monto   de   disponibilidad,   relacionando   aquéllos   que  conforman  el   80%   de las disponibilidades.</t>
  </si>
  <si>
    <t>10.    Reporte de la Recaudación</t>
  </si>
  <si>
    <t>a)    Análisis del comportamiento de la recaudación correspondiente al ente  público  o cualquier tipo de ingreso, de forma separada los ingresos locales de los federales.</t>
  </si>
  <si>
    <t>b)    Proyección de la recaudación e ingresos en el mediano plazo.</t>
  </si>
  <si>
    <t>11.   Información sobre la Deuda y el Reporte Analítico de  la Deuda</t>
  </si>
  <si>
    <t>a)    Utilizar    al    menos   los   siguientes   indicadores:    deuda   respecto  al   PIB   y   deuda  respecto  a   la recaudación tomando, como mínimo,  un período igual o menor  a 5 años.</t>
  </si>
  <si>
    <t>b)    Información  de  manera agrupada por  tipo  de  valor gubernamental  o instrumento  financiero  en  la  que se consideren intereses, comisiones, tasa, perfil de vencimiento y otros gastos de la deuda.</t>
  </si>
  <si>
    <t>12. Calificaciones otorgadas</t>
  </si>
  <si>
    <t>Informar, tanto  del ente  público como  cualquier transacción realizada, que haya  sido sujeta a una calificación crediticia.</t>
  </si>
  <si>
    <t>13.   Proceso de  Mejora</t>
  </si>
  <si>
    <t>Se  informará de:</t>
  </si>
  <si>
    <t>a)    Principales Políticas de control interno.</t>
  </si>
  <si>
    <t>b)    Medidas de desempeño financiero, metas y alcance.</t>
  </si>
  <si>
    <t>14.   Información por  Segmentos</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</si>
  <si>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</si>
  <si>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Consecuentemente, esta información  contribuye al análisis  más preciso de  la  situación  financiera,  grados y fuentes de riesgo y crecimiento potencial de negocio.</t>
  </si>
  <si>
    <t>15.   Eventos Posteriores al Cierre</t>
  </si>
  <si>
    <t>El  ente   público  informará  el  efecto  en   sus  estados  financieros  de   aquellos  hechos  ocurridos en   el período posterior  al   que  informa,   que   proporcionan  mayor    evidencia   sobre  eventos  que  le   afectan económicamente y que no se conocían a la fecha de cierre.</t>
  </si>
  <si>
    <t>16.   Partes Relacionadas</t>
  </si>
  <si>
    <t>Se     debe   establecer   por    escrito   que   no    existen    partes   relacionadas   que   pudieran    ejercer influencia significativa sobre la toma de decisiones financieras y operativas.</t>
  </si>
  <si>
    <t>17.    Responsabilidad Sobre la Presentación Razonable de  la Información Contable</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</si>
  <si>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</si>
  <si>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II)   NOTAS AL ESTADO  DE ACTIVIDADES</t>
  </si>
  <si>
    <t>2  Con  respecto a la información de  la deuda pública, ésta se incluye en  el informe de  deuda pública en  la nota 11 “Información sobre la Deuda y el</t>
  </si>
  <si>
    <t>III)  NOTAS AL ESTADO  DE VARIACIÓN EN LA HACIENDA PÚBLICA</t>
  </si>
  <si>
    <t>IV)  NOTAS AL ESTADO DE FLUJOS DE EFECTIVO</t>
  </si>
  <si>
    <t>V)   CONCILIACIÓN     ENTRE     LOS     INGRESOS     PRESUPUESTARIOS     Y    CONTABLES,    ASÍ     COMO     ENTRE     LOS EGRESOS PRESUPUESTARIOS Y LOS GASTOS  CONTABLES</t>
  </si>
  <si>
    <t>c)    Notas de gestión administrativa</t>
  </si>
  <si>
    <t xml:space="preserve">b)    Notas  de memoria (cuentas de orden), y </t>
  </si>
  <si>
    <t xml:space="preserve">a) NOTAS DE DESGLOSE   </t>
  </si>
  <si>
    <t>I) NOTAS AL ESTADO  DE SITUACIÓN FINANCIERA</t>
  </si>
  <si>
    <t>40000 INGRESOS Y OTROS  BENEFICIOS</t>
  </si>
  <si>
    <t>410000            Ingresos de la Gestión:</t>
  </si>
  <si>
    <t>41100 Impuestos</t>
  </si>
  <si>
    <t>41200 Cuotas y Aportaciones de Seguridad Social</t>
  </si>
  <si>
    <t>41300 Contribuciones de Mejoras</t>
  </si>
  <si>
    <t>41400 Derechos</t>
  </si>
  <si>
    <t>41500 Productos de Tipo Corriente¹</t>
  </si>
  <si>
    <t>41600 Aprovechamientos de Tipo Corriente</t>
  </si>
  <si>
    <t>41700 Ingresos por Venta  de Bienes y Servicios</t>
  </si>
  <si>
    <t>41900 Ingresos  no Comprendidos en las Fracciones de  la Ley de  Ingresos  Causados en  Ejercicios  Fiscales Anteriores Pendientes de  Liquidación  o Pago</t>
  </si>
  <si>
    <t>42000 Participaciones, Aportaciones, Transferencias, Asignaciones, Subsidios y Otras Ayudas</t>
  </si>
  <si>
    <t>42100 Participaciones y Aportaciones</t>
  </si>
  <si>
    <t>42200 Transferencia, Asignaciones, Subsidios y Otras  Ayudas</t>
  </si>
  <si>
    <t>43000 Otros Ingresos y Beneficios</t>
  </si>
  <si>
    <t>43100 Ingresos Financieros</t>
  </si>
  <si>
    <t>43200 Incremento por Variación de Inventarios</t>
  </si>
  <si>
    <t>43300 Disminución  del Exceso de Estimaciones por Pérdida o Deterioro  u Obsolescencia</t>
  </si>
  <si>
    <t>43400 Disminución  del Exceso de Provisiones</t>
  </si>
  <si>
    <t>43900 Otros  Ingresos y Beneficios Varios</t>
  </si>
  <si>
    <t xml:space="preserve">50000  GASTOS Y OTRAS PÉRDIDAS </t>
  </si>
  <si>
    <t>51000 Gastos de Funcionamiento</t>
  </si>
  <si>
    <t>51100 Servicios Personales</t>
  </si>
  <si>
    <t>51200 Materiales y Suministros</t>
  </si>
  <si>
    <t>51300 Servicios Generales</t>
  </si>
  <si>
    <t>52000 Transferencia, Asignaciones, Subsidios y Otras Ayudas</t>
  </si>
  <si>
    <t>52100 Transferencias Internas y Asignaciones al Sector Público</t>
  </si>
  <si>
    <t>52200 Transferencias al Resto del Sector Público</t>
  </si>
  <si>
    <t>52300 Subsidios y Subvenciones</t>
  </si>
  <si>
    <t>52400 Ayudas Sociales</t>
  </si>
  <si>
    <t>52500 Pensiones y Jubilaciones</t>
  </si>
  <si>
    <t>52600 Transferencias a Fideicomisos, Mandatos y Contratos Análogos</t>
  </si>
  <si>
    <t>52700 Transferencias a la Seguridad Social</t>
  </si>
  <si>
    <t>52800 Donativos</t>
  </si>
  <si>
    <t>52900 Transferencias al Exterior</t>
  </si>
  <si>
    <t>53000 Participaciones y Aportaciones</t>
  </si>
  <si>
    <t>53100 Participaciones</t>
  </si>
  <si>
    <t>53200 Aportaciones</t>
  </si>
  <si>
    <t>53300 Convenios</t>
  </si>
  <si>
    <t>54000 Intereses, Comisiones y Otros Gastos de la Deuda Pública</t>
  </si>
  <si>
    <t>54100 Intereses de la Deuda Pública</t>
  </si>
  <si>
    <t>54200 Comisiones de la Deuda Pública</t>
  </si>
  <si>
    <t>54300 Gastos de la Deuda Pública</t>
  </si>
  <si>
    <t>54400 Costo por Coberturas</t>
  </si>
  <si>
    <t>54500 Apoyos  Financieros</t>
  </si>
  <si>
    <t>55000 Otros Gastos y Pérdidas Extraordinarias</t>
  </si>
  <si>
    <t>55100 Estimaciones, Depreciaciones, Deterioros, Obsolescencia y Amortizaciones</t>
  </si>
  <si>
    <t>55200 Provisiones</t>
  </si>
  <si>
    <t>55300 Disminución  de Inventarios</t>
  </si>
  <si>
    <t>55400 Aumento  por Insuficiencia de Estimaciones por Pérdida o Deterioro  y Obsolescencia</t>
  </si>
  <si>
    <t>55500 Aumento  por Insuficiencia de Provisiones</t>
  </si>
  <si>
    <t>55900 Otros  Gastos</t>
  </si>
  <si>
    <t>55600 Inversión Pública</t>
  </si>
  <si>
    <t>56100 Inversión Pública  no Capitalizable</t>
  </si>
  <si>
    <t>Hacienda Pública/Patrimonio Contibuido (31000)</t>
  </si>
  <si>
    <t>Hacienda Pública/Patrimonio Generado de Ejercicios Anteriores (32000)</t>
  </si>
  <si>
    <t>32500 Rectificaciones de Resultado a Ejercicios Anteriores</t>
  </si>
  <si>
    <t>31100 Aportaciones</t>
  </si>
  <si>
    <t>31200 Donaciones de Capital</t>
  </si>
  <si>
    <t>31300 Actualización de la Hacienda Pública Patrimonio</t>
  </si>
  <si>
    <t>32100 Resultados del Ejercicio (Ahorro/Desahorro)</t>
  </si>
  <si>
    <t>32200 Resultados de Ejercicios Anteriores</t>
  </si>
  <si>
    <t>32300 Revalúos</t>
  </si>
  <si>
    <t>32400 Reservas</t>
  </si>
  <si>
    <t>Variacion</t>
  </si>
  <si>
    <t>Suma Activo Menos Pasivo y Patrimonio</t>
  </si>
  <si>
    <t>41300 Contribuciones de mejoras</t>
  </si>
  <si>
    <t>41500 Productos de Tipo Corriente</t>
  </si>
  <si>
    <t>41700 Ingresos por Venta de Bienes y Servicios</t>
  </si>
  <si>
    <t>41900 Ingresos no Comprendidos en las Fracciones de la Ley de Ingresos Causados en Ejercicios  Fiscales Anteriores Pendientes de Liquidación  o Pago</t>
  </si>
  <si>
    <t>42200 Transferencias, Asignaciones y Subsidios y Otras Ayudas</t>
  </si>
  <si>
    <t>43000 Otros  Orígenes de Operación</t>
  </si>
  <si>
    <t>52200 Transferencias al resto  del Sector Público</t>
  </si>
  <si>
    <t>55000 Otras Aplicaciones de Operación</t>
  </si>
  <si>
    <t>12300 Bienes Inmuebles, Infraestructura y Construcciones en Proceso</t>
  </si>
  <si>
    <t>12400 Bienes Muebles</t>
  </si>
  <si>
    <t>12500 Otros  Orígenes de Inversión</t>
  </si>
  <si>
    <t xml:space="preserve">Saldo Inicial </t>
  </si>
  <si>
    <t>Cargos del Periodo</t>
  </si>
  <si>
    <t>Abonos del Periodo</t>
  </si>
  <si>
    <t>Flujo del Periodo</t>
  </si>
  <si>
    <t xml:space="preserve">1 </t>
  </si>
  <si>
    <t xml:space="preserve">1.1 </t>
  </si>
  <si>
    <t>ACTIVO CIRCULANTE</t>
  </si>
  <si>
    <t xml:space="preserve">1.1.1 </t>
  </si>
  <si>
    <t>EFECTIVO Y EQUIVALENTES</t>
  </si>
  <si>
    <t xml:space="preserve">1.1.2 </t>
  </si>
  <si>
    <t xml:space="preserve">1.1.3 </t>
  </si>
  <si>
    <t xml:space="preserve">1.1.5 </t>
  </si>
  <si>
    <t xml:space="preserve">1.2 </t>
  </si>
  <si>
    <t>ACTIVO NO CIRCULANTE</t>
  </si>
  <si>
    <t xml:space="preserve">1.2.3 </t>
  </si>
  <si>
    <t>TERRENOS</t>
  </si>
  <si>
    <t>EDIFICIOS NO RESIDENCIALES</t>
  </si>
  <si>
    <t xml:space="preserve">1.2.4 </t>
  </si>
  <si>
    <t>BIENES MUEBLES</t>
  </si>
  <si>
    <t>Dicho   Estado  debe  ser  analizado en   conjunto  con   sus  notas  particulares, con   el   fin   de   obtener información relevante sobre el mismo  que no surge de su estructura.</t>
  </si>
  <si>
    <t>ORIGEN: Muestra la variación negativa de los rubros  de activo y la variación positiva de los rubros  de pasivo y patrimonio por la obtención o disposición de los recursos y obligaciones durante el ejercicio, del período actual (20XN) respecto al período anterior (20XN-1).</t>
  </si>
  <si>
    <t>APLICACIÓN: Muestra la  variación  positiva  de  los  rubros   de activo  y la  variación  negativa de  los  rubros de pasivo   y  patrimonio  por  la  obtención o  disposición  de  los  recursos y  obligaciones  durante el  ejercicio, del período actual (20XN) respecto al período anterior (20XN-1).</t>
  </si>
  <si>
    <t>RUBROS  CONTABLES:  Muestra el nombre de los rubros  del Estado de Situación Financiera, agrupándolos en la forma siguiente: Activo, Pasivo y Hacienda Pública/Patrimonio</t>
  </si>
  <si>
    <t>Su     finalidad    es    mostrar   el     comportamiento    de     los    fondos,    valores,    derechos    y    bienes debidamente identificados  y cuantificados  en  términos monetarios, que dispone el  ente  público  para  realizar sus actividades, entre  el inicio y el fin del período.</t>
  </si>
  <si>
    <t>La   finalidad  del  Estado  Analítico  del  Activo es  suministrar información  de   los  movimientos  de   los activos  controlados  por  el  ente   público   durante  un  período  determinado  para   que  los  distintos   usuarios tomen  decisiones económicas fundamentadas.</t>
  </si>
  <si>
    <t>REFERENCIA H</t>
  </si>
  <si>
    <t>UNIVERSIDAD TECNOLOGICA DE QUERETARO</t>
  </si>
  <si>
    <t>11000   Activo Circulante</t>
  </si>
  <si>
    <t>12000   Activo No Circulante</t>
  </si>
  <si>
    <t>21000   Pasivo Circulante</t>
  </si>
  <si>
    <t>22000    Pasivo No Circulante</t>
  </si>
  <si>
    <t>31000 Hacienda Pública/Patrimonio Contribuido</t>
  </si>
  <si>
    <t>32000 Hacienda Pública/Patrimonio Generado</t>
  </si>
  <si>
    <t>33000 Exceso o Insuficiencia en  la Actualización de  la Hacienda Pública/Patrimonio</t>
  </si>
  <si>
    <r>
      <t>11100</t>
    </r>
    <r>
      <rPr>
        <sz val="8"/>
        <color indexed="8"/>
        <rFont val="Arial"/>
        <family val="2"/>
      </rPr>
      <t xml:space="preserve"> Efectivo y Equivalentes</t>
    </r>
  </si>
  <si>
    <r>
      <t>21100</t>
    </r>
    <r>
      <rPr>
        <sz val="8"/>
        <color indexed="8"/>
        <rFont val="Arial"/>
        <family val="2"/>
      </rPr>
      <t xml:space="preserve"> Cuentas por Pagar a Corto Plazo</t>
    </r>
  </si>
  <si>
    <r>
      <t>11200</t>
    </r>
    <r>
      <rPr>
        <sz val="8"/>
        <color indexed="8"/>
        <rFont val="Arial"/>
        <family val="2"/>
      </rPr>
      <t xml:space="preserve"> Derechos a Recibir Efectivo o Equivalentes</t>
    </r>
  </si>
  <si>
    <r>
      <t>21200</t>
    </r>
    <r>
      <rPr>
        <sz val="8"/>
        <color indexed="8"/>
        <rFont val="Arial"/>
        <family val="2"/>
      </rPr>
      <t xml:space="preserve"> Documentos por Pagar a Corto Plazo</t>
    </r>
  </si>
  <si>
    <r>
      <t>11300</t>
    </r>
    <r>
      <rPr>
        <sz val="8"/>
        <color indexed="8"/>
        <rFont val="Arial"/>
        <family val="2"/>
      </rPr>
      <t xml:space="preserve"> Derechos a Recibir Bienes o Servicios</t>
    </r>
  </si>
  <si>
    <r>
      <t>21300</t>
    </r>
    <r>
      <rPr>
        <sz val="8"/>
        <color indexed="8"/>
        <rFont val="Arial"/>
        <family val="2"/>
      </rPr>
      <t xml:space="preserve"> Porción  a Corto Plazo  de la Deuda  Pública  a Largo Plazo</t>
    </r>
  </si>
  <si>
    <r>
      <t>11400</t>
    </r>
    <r>
      <rPr>
        <sz val="8"/>
        <color indexed="8"/>
        <rFont val="Arial"/>
        <family val="2"/>
      </rPr>
      <t xml:space="preserve"> Inventarios</t>
    </r>
  </si>
  <si>
    <r>
      <t>21400</t>
    </r>
    <r>
      <rPr>
        <sz val="8"/>
        <color indexed="8"/>
        <rFont val="Arial"/>
        <family val="2"/>
      </rPr>
      <t xml:space="preserve"> Títulos y Valores  a Corto Plazo</t>
    </r>
  </si>
  <si>
    <r>
      <t>11500</t>
    </r>
    <r>
      <rPr>
        <sz val="8"/>
        <color indexed="8"/>
        <rFont val="Arial"/>
        <family val="2"/>
      </rPr>
      <t xml:space="preserve"> Almacenes</t>
    </r>
  </si>
  <si>
    <r>
      <t>21500</t>
    </r>
    <r>
      <rPr>
        <sz val="8"/>
        <color indexed="8"/>
        <rFont val="Arial"/>
        <family val="2"/>
      </rPr>
      <t xml:space="preserve"> Pasivos Diferidos a Corto Plazo</t>
    </r>
  </si>
  <si>
    <r>
      <t>11600</t>
    </r>
    <r>
      <rPr>
        <sz val="8"/>
        <color indexed="8"/>
        <rFont val="Arial"/>
        <family val="2"/>
      </rPr>
      <t xml:space="preserve"> Estimación por Pérdida o Deterioro  de Activos Circulantes</t>
    </r>
  </si>
  <si>
    <r>
      <t>21600</t>
    </r>
    <r>
      <rPr>
        <sz val="8"/>
        <color indexed="8"/>
        <rFont val="Arial"/>
        <family val="2"/>
      </rPr>
      <t xml:space="preserve"> Fondos y Bienes de Terceros en Garantía y/o Administración a Corto Plazo</t>
    </r>
  </si>
  <si>
    <r>
      <t>11900</t>
    </r>
    <r>
      <rPr>
        <sz val="8"/>
        <color indexed="8"/>
        <rFont val="Arial"/>
        <family val="2"/>
      </rPr>
      <t xml:space="preserve"> Otros  Activos Circulantes</t>
    </r>
  </si>
  <si>
    <r>
      <t>21700</t>
    </r>
    <r>
      <rPr>
        <sz val="8"/>
        <color indexed="8"/>
        <rFont val="Arial"/>
        <family val="2"/>
      </rPr>
      <t xml:space="preserve"> Provisiones a Corto Plazo</t>
    </r>
  </si>
  <si>
    <r>
      <t>21900</t>
    </r>
    <r>
      <rPr>
        <sz val="8"/>
        <color indexed="8"/>
        <rFont val="Arial"/>
        <family val="2"/>
      </rPr>
      <t xml:space="preserve"> Otros  Pasivos a Corto Plazo</t>
    </r>
  </si>
  <si>
    <r>
      <t>12100</t>
    </r>
    <r>
      <rPr>
        <sz val="8"/>
        <color indexed="8"/>
        <rFont val="Arial"/>
        <family val="2"/>
      </rPr>
      <t xml:space="preserve"> Inversiones Financieras a Largo Plazo</t>
    </r>
  </si>
  <si>
    <r>
      <t>22100</t>
    </r>
    <r>
      <rPr>
        <sz val="8"/>
        <color indexed="8"/>
        <rFont val="Arial"/>
        <family val="2"/>
      </rPr>
      <t xml:space="preserve"> Cuentas por Pagar a Largo Plazo</t>
    </r>
  </si>
  <si>
    <r>
      <t>12200</t>
    </r>
    <r>
      <rPr>
        <sz val="8"/>
        <color indexed="8"/>
        <rFont val="Arial"/>
        <family val="2"/>
      </rPr>
      <t xml:space="preserve"> Derechos a Recibir Efectivo o Equivalentes a Largo Plazo</t>
    </r>
  </si>
  <si>
    <r>
      <t>22200</t>
    </r>
    <r>
      <rPr>
        <sz val="8"/>
        <color indexed="8"/>
        <rFont val="Arial"/>
        <family val="2"/>
      </rPr>
      <t xml:space="preserve"> Documentos por Pagar a Largo Plazo</t>
    </r>
  </si>
  <si>
    <r>
      <t>12300</t>
    </r>
    <r>
      <rPr>
        <sz val="8"/>
        <color indexed="8"/>
        <rFont val="Arial"/>
        <family val="2"/>
      </rPr>
      <t xml:space="preserve"> Bienes Inmuebles, Infraestructura y Construcciones en Proceso</t>
    </r>
  </si>
  <si>
    <r>
      <t>22300</t>
    </r>
    <r>
      <rPr>
        <sz val="8"/>
        <color indexed="8"/>
        <rFont val="Arial"/>
        <family val="2"/>
      </rPr>
      <t xml:space="preserve"> Deuda Pública a Largo Plazo</t>
    </r>
  </si>
  <si>
    <r>
      <t>12400</t>
    </r>
    <r>
      <rPr>
        <sz val="8"/>
        <color indexed="8"/>
        <rFont val="Arial"/>
        <family val="2"/>
      </rPr>
      <t xml:space="preserve"> Bienes Muebles</t>
    </r>
  </si>
  <si>
    <r>
      <t>22400</t>
    </r>
    <r>
      <rPr>
        <sz val="8"/>
        <color indexed="8"/>
        <rFont val="Arial"/>
        <family val="2"/>
      </rPr>
      <t xml:space="preserve"> Pasivos Diferidos a Largo Plazo</t>
    </r>
  </si>
  <si>
    <r>
      <t>12500</t>
    </r>
    <r>
      <rPr>
        <sz val="8"/>
        <color indexed="8"/>
        <rFont val="Arial"/>
        <family val="2"/>
      </rPr>
      <t xml:space="preserve"> Activos Intangibles</t>
    </r>
  </si>
  <si>
    <r>
      <t>22500</t>
    </r>
    <r>
      <rPr>
        <sz val="8"/>
        <color indexed="8"/>
        <rFont val="Arial"/>
        <family val="2"/>
      </rPr>
      <t xml:space="preserve"> Fondos y Bienes de Terceros en Garantía y/o en Administración a Largo Plazo</t>
    </r>
  </si>
  <si>
    <r>
      <t>12600</t>
    </r>
    <r>
      <rPr>
        <sz val="8"/>
        <color indexed="8"/>
        <rFont val="Arial"/>
        <family val="2"/>
      </rPr>
      <t xml:space="preserve"> Depreciación, Deterioro  y Amortización  Acumulada de Bienes</t>
    </r>
  </si>
  <si>
    <r>
      <t>22600</t>
    </r>
    <r>
      <rPr>
        <sz val="8"/>
        <color indexed="8"/>
        <rFont val="Arial"/>
        <family val="2"/>
      </rPr>
      <t xml:space="preserve"> Provisiones a Largo Plazo</t>
    </r>
  </si>
  <si>
    <r>
      <t>12700</t>
    </r>
    <r>
      <rPr>
        <sz val="8"/>
        <color indexed="8"/>
        <rFont val="Arial"/>
        <family val="2"/>
      </rPr>
      <t xml:space="preserve"> Activos Diferidos</t>
    </r>
  </si>
  <si>
    <r>
      <t>12800</t>
    </r>
    <r>
      <rPr>
        <sz val="8"/>
        <color indexed="8"/>
        <rFont val="Arial"/>
        <family val="2"/>
      </rPr>
      <t xml:space="preserve"> Estimación por Pérdida o Deterioro  de Activos no Circulantes</t>
    </r>
  </si>
  <si>
    <r>
      <t>12900</t>
    </r>
    <r>
      <rPr>
        <sz val="8"/>
        <color indexed="8"/>
        <rFont val="Arial"/>
        <family val="2"/>
      </rPr>
      <t xml:space="preserve"> Otros  Activos no Circulantes</t>
    </r>
  </si>
  <si>
    <r>
      <t>31100</t>
    </r>
    <r>
      <rPr>
        <sz val="8"/>
        <color indexed="8"/>
        <rFont val="Arial"/>
        <family val="2"/>
      </rPr>
      <t xml:space="preserve"> Aportaciones</t>
    </r>
  </si>
  <si>
    <r>
      <t>31200</t>
    </r>
    <r>
      <rPr>
        <sz val="8"/>
        <color indexed="8"/>
        <rFont val="Arial"/>
        <family val="2"/>
      </rPr>
      <t xml:space="preserve"> Donaciones de Capital</t>
    </r>
  </si>
  <si>
    <r>
      <t>31300</t>
    </r>
    <r>
      <rPr>
        <sz val="8"/>
        <color indexed="8"/>
        <rFont val="Arial"/>
        <family val="2"/>
      </rPr>
      <t xml:space="preserve"> Actualización de la Hacienda Pública/Patrimonio</t>
    </r>
  </si>
  <si>
    <r>
      <t>32100</t>
    </r>
    <r>
      <rPr>
        <sz val="8"/>
        <color indexed="8"/>
        <rFont val="Arial"/>
        <family val="2"/>
      </rPr>
      <t xml:space="preserve"> Resultados del Ejercicio (Ahorro/ Desahorro)</t>
    </r>
  </si>
  <si>
    <r>
      <t>32200</t>
    </r>
    <r>
      <rPr>
        <sz val="8"/>
        <color indexed="8"/>
        <rFont val="Arial"/>
        <family val="2"/>
      </rPr>
      <t xml:space="preserve"> Resultados de Ejercicios Anteriores</t>
    </r>
  </si>
  <si>
    <r>
      <t>32300</t>
    </r>
    <r>
      <rPr>
        <sz val="8"/>
        <color indexed="8"/>
        <rFont val="Arial"/>
        <family val="2"/>
      </rPr>
      <t xml:space="preserve"> Revalúos</t>
    </r>
  </si>
  <si>
    <r>
      <t>32400</t>
    </r>
    <r>
      <rPr>
        <sz val="8"/>
        <color indexed="8"/>
        <rFont val="Arial"/>
        <family val="2"/>
      </rPr>
      <t xml:space="preserve"> Reservas</t>
    </r>
  </si>
  <si>
    <r>
      <t>32500</t>
    </r>
    <r>
      <rPr>
        <sz val="8"/>
        <color indexed="8"/>
        <rFont val="Arial"/>
        <family val="2"/>
      </rPr>
      <t xml:space="preserve"> Rectificaciones de Resultados de Ejercicios  Anteriores</t>
    </r>
  </si>
  <si>
    <r>
      <t>33100</t>
    </r>
    <r>
      <rPr>
        <sz val="8"/>
        <color indexed="8"/>
        <rFont val="Arial"/>
        <family val="2"/>
      </rPr>
      <t xml:space="preserve"> Resultado por Posición Monetaria</t>
    </r>
  </si>
  <si>
    <r>
      <t>33200</t>
    </r>
    <r>
      <rPr>
        <sz val="8"/>
        <color indexed="8"/>
        <rFont val="Arial"/>
        <family val="2"/>
      </rPr>
      <t xml:space="preserve"> Resultado por Tenencia de Activos no Monetarios</t>
    </r>
  </si>
  <si>
    <t>20XN-1</t>
  </si>
  <si>
    <t>Efectivo y Equivalentes</t>
  </si>
  <si>
    <t>Total de Activos Circulantes</t>
  </si>
  <si>
    <t>Total de Pasivos Circulantes</t>
  </si>
  <si>
    <t>Total de Pasivos No Circulantes</t>
  </si>
  <si>
    <t>Total  del Pasivo</t>
  </si>
  <si>
    <t>Total de Activos No Circulantes</t>
  </si>
  <si>
    <t>HACIENDA PÚBLICA/PATRIMONIO</t>
  </si>
  <si>
    <t>Total  del  Activo</t>
  </si>
  <si>
    <t>Total Hacienda Pública/Patrimonio</t>
  </si>
  <si>
    <t>Total  del Pasivo y Hacienda Pública/Patrimonio</t>
  </si>
  <si>
    <t>Total  de Ingresos y Otros Beneficios</t>
  </si>
  <si>
    <t>Total  de Gastos y Otras Pérdidas</t>
  </si>
  <si>
    <t>Resultados del Ejercicio (Ahorro/Desahorro)</t>
  </si>
  <si>
    <t>ACTIVO</t>
  </si>
  <si>
    <t>PASIVO</t>
  </si>
  <si>
    <t>Flujos de Efectivo de las  Actividades de Operación</t>
  </si>
  <si>
    <t>Origen</t>
  </si>
  <si>
    <t>Aplicación</t>
  </si>
  <si>
    <t>Flujos Netos de Efectivo por  Actividades de Operación</t>
  </si>
  <si>
    <t>Flujos de Efectivo de las  Actividades de Inversión</t>
  </si>
  <si>
    <t>Flujos Netos de Efectivo por  Actividades de Inversión</t>
  </si>
  <si>
    <t>Concepto</t>
  </si>
  <si>
    <t>Saldo Final</t>
  </si>
  <si>
    <t>Denominación de las  Deudas</t>
  </si>
  <si>
    <t>Moneda de Contratación</t>
  </si>
  <si>
    <t>Deuda Externa</t>
  </si>
  <si>
    <t>Organismos Financieros Internacionales</t>
  </si>
  <si>
    <t>Subtotal Corto Plazo</t>
  </si>
  <si>
    <t>Largo Plazo</t>
  </si>
  <si>
    <t>Deuda Interna</t>
  </si>
  <si>
    <t>20XN</t>
  </si>
  <si>
    <t>HACIENDA PUBLICA/PATRIMONIO</t>
  </si>
  <si>
    <t>Flujo de Efectivo de las Actividades de Financiamiento</t>
  </si>
  <si>
    <t>Endeudamiento Neto</t>
  </si>
  <si>
    <t>Interno</t>
  </si>
  <si>
    <t>Externo</t>
  </si>
  <si>
    <t>Otros Origenes de Financiamiento</t>
  </si>
  <si>
    <t>Servicios de la Deuda</t>
  </si>
  <si>
    <t>Otras Aplicaciones de Financiamiento</t>
  </si>
  <si>
    <t>Incremento/Disminuación Neta en el Efectivo y Equivalentes al Efectivo</t>
  </si>
  <si>
    <t>Efectivo y Equivalente al Efectivo al inicio del Ejercicio</t>
  </si>
  <si>
    <t xml:space="preserve">1.2.5 </t>
  </si>
  <si>
    <t>ACTIVOS INTANGIBLES</t>
  </si>
  <si>
    <t>SOFTWARE</t>
  </si>
  <si>
    <t xml:space="preserve">1.2.6 </t>
  </si>
  <si>
    <t xml:space="preserve">1.2.7 </t>
  </si>
  <si>
    <t>ACTIVOS DIFERIDOS</t>
  </si>
  <si>
    <t>Número de Cuenta                (1)</t>
  </si>
  <si>
    <t>CONCEPTO DE LA CONTINGENCIA</t>
  </si>
  <si>
    <t>TERCERO RELACIONADO</t>
  </si>
  <si>
    <t>IMPORTE DEL PASIVO</t>
  </si>
  <si>
    <t>PROVISIONES A LARGO PLAZO</t>
  </si>
  <si>
    <t>PROVISIONES PARA CONTIGENCIAS A LARGO PLAZO</t>
  </si>
  <si>
    <t>TOTAL</t>
  </si>
  <si>
    <t>(1) Número de cuenta contable de acuerdo al plan de cuentas publicado por el CONAC 22/11/2010, y en la Sombra de Arteaga el 12/01/11.</t>
  </si>
  <si>
    <t>(2) Nombre de la cuenta.</t>
  </si>
  <si>
    <t>g) INFORME SOBRE PASIVOS CONTINGENTES</t>
  </si>
  <si>
    <t xml:space="preserve">Todos los entes públicos tendrán la obligación de presentar junto con sus estados contables periódicos un informe sobre sus pasivos contingentes.
</t>
  </si>
  <si>
    <t xml:space="preserve"> De acuerdo con la normatividad técnica internacional y la vigente en México, un pasivo contingente es: 
(a) una obligación posible, surgida a raíz de sucesos pasados, cuya existencia ha de ser confirmada sólo por la ocurrencia, o en su caso por la no ocurrencia, de uno o más eventos inciertos en el futuro, que no están enteramente bajo el control de la entidad; o bien
</t>
  </si>
  <si>
    <t xml:space="preserve"> (b) una obligación presente, surgida a raíz de sucesos pasados, que no se ha reconocido contablemente porque:
(i) no es probable que la entidad tenga que satisfacerla, desprendiéndose de recursos que incorporen beneficios económicos; o bien
(ii) el importe de la obligación no puede ser medido con la suficiente fiabilidad.
</t>
  </si>
  <si>
    <t xml:space="preserve"> En otros términos, los pasivos contingentes son obligaciones que tienen su origen en hechos específicos e independientes del pasado que en el futuro pueden ocurrir o no y, de acuerdo con lo que acontezca, desaparecen o se convierten en pasivos reales por ejemplo, juicios, garantías, avales, costos de planes de pensiones, jubilaciones, etc.</t>
  </si>
  <si>
    <t>FUENTE: MANUAL DE CONTABILIDAD GUBERNAMENTAL, PUBLICADO EL 12 DE ENERO DE 2011, EN "La Sombra de Arteaga", PERIODICO OFICIAL DEL GOBIERNO DEL ESTADO DE QUERETARO</t>
  </si>
  <si>
    <t>3.     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</si>
  <si>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NOTAS A LOS ESTADOS FINANCIEROS</t>
  </si>
  <si>
    <t>3.      Conciliación de los Flujos de Efectivo Netos de las Actividades de Operación y la cuenta de Ahorro/Desahorro antes de Rubros Extraordinarios. A continuación se presenta un ejemplo de la elaboraicón de la conciliación.</t>
  </si>
  <si>
    <t>Ahorro/Desahorro   antes   de    rubros Extraordinarios</t>
  </si>
  <si>
    <t>Movimientos     de    partidas   (o    rubros) que no afectan al efectivo</t>
  </si>
  <si>
    <t xml:space="preserve">Emisión de obligaciones </t>
  </si>
  <si>
    <t>Avales y garantías</t>
  </si>
  <si>
    <t>Juicios</t>
  </si>
  <si>
    <t xml:space="preserve">b)    Principal actividad  </t>
  </si>
  <si>
    <t>c)    Ejercicio fiscal.</t>
  </si>
  <si>
    <t>f)     Estructura organizacional básica</t>
  </si>
  <si>
    <t>e)    Consideraciones fiscales del ente:  revelar el tipo de contribuciones que esté obligado  a pagar o retener.</t>
  </si>
  <si>
    <t>e)    Para las entidades que por primera  vez  estén implementando la base devengado de  acuerdo a la Ley de Contabilidad deberán:</t>
  </si>
  <si>
    <t xml:space="preserve">c)    Método  de valuación de la inversión en acciones de Compañías subsidiarias no consolidadas y asociadas. </t>
  </si>
  <si>
    <t>d)    Sistema y método de valuación de inventarios y costo de lo vendido.</t>
  </si>
  <si>
    <t xml:space="preserve">a)    Activos en moneda extranjera. </t>
  </si>
  <si>
    <t xml:space="preserve">b)    Pasivos en moneda extranjera. </t>
  </si>
  <si>
    <t>d)    Tipo de cambio.</t>
  </si>
  <si>
    <t>c)    Posición en moneda extranjera.</t>
  </si>
  <si>
    <t>Lo anterior, por cada tipo de moneda extranjera que se encuentre en los rubros de activo y pasivo. Adicionalmente,   se  informará   sobre  los   métodos  de   protección   de   riesgo   por   variaciones   en   el tipo de cambio</t>
  </si>
  <si>
    <t xml:space="preserve">c)    Importe  de los gastos capitalizados en el ejercicio, tanto financieros como  de investigación y desarrollo. </t>
  </si>
  <si>
    <t>d)    Riesgos por tipo de cambio o tipo de interés de las inversiones financieras.</t>
  </si>
  <si>
    <t xml:space="preserve">b)    Patrimonio de Organismos descentralizados de Control Presupuestario Indirecto. </t>
  </si>
  <si>
    <t>c)    Inversiones en empresas de participación mayoritaria.</t>
  </si>
  <si>
    <t>Pasivo 2</t>
  </si>
  <si>
    <t>Su  finalidad  es  mostrar información  relativa  a los  recursos  y  obligaciones  de  un  ente   público,   a una fecha determinada.  Se   estructura  en   Activos,   Pasivos  y  Hacienda  Pública/Patrimonio.  Los  activos   están ordenados de  acuerdo con  su  disponibilidad  en  circulantes y no circulantes revelando sus restricciones y, los pasivos,  por su  exigibilidad  igualmente  en   circulantes  y  no   circulantes,  de   esta  manera se  revelan las restricciones a las que el ente  público está sujeto, así como  sus riesgos financieros.</t>
  </si>
  <si>
    <t>La  estructura de  este estado contable  se presenta de  acuerdo con  un  formato   y  un  criterio  estándar, apta  para  realizar un  análisis  comparativo de  la  información  en  uno  o más períodos del  mismo ente, con  el objeto de mostrar los cambios ocurridos en  la posición financiera del mismo y facilitar su análisis, apoyando la toma de decisiones y las funciones de fiscalización.</t>
  </si>
  <si>
    <t>Su finalidad es informar el monto  del cambio total en la Hacienda Pública/Patrimonio generado(a) durante un período   y    proporcionar   información    relevante   sobre   el    resultado   de    las    transacciones   y    otros eventos relacionados  con  la  operación del  ente  público  que afectan o modifican  su patrimonio.  Muestra una relación  resumida de  los  ingresos  y  los  gastos y  otras   pérdidas del  ente   durante un  período determinado, cuya diferencia  positiva  o  negativa  determina  el  ahorro  o  desahorro  (resultado) del   ejercicio.   Asimismo, su estructura presenta información  correspondiente  al  período actual  y al  inmediato  anterior  con  el  objetivo de mostrar las  variaciones  en  los  saldos de  las  cuentas que integran  la  estructura del  mismo y facilitar  su análisis.</t>
  </si>
  <si>
    <t>Dado   que  los  efectos  de   las  diferentes  actividades,  transacciones y  otros sucesos  del  ente   público, difieren en  frecuencia  y  potencial  de  ingresos  o  gastos que   generan,  la  revelación  de  información  sobre los componentes del  resultado, ayuda a los  usuarios y  analistas a comprender mejor  al  mismo, así  como a realizar  proyecciones  a   futuro    sobre   su   comportamiento  económico  esperado.   En    este   sentido, coadyuva también en  la  evaluación  del  desempeño de la  gestión  del  ente  público  y en  consecuencia a tener más elementos para  poder  tomar decisiones económicas.</t>
  </si>
  <si>
    <t>La  información  que  muestra este  estado  contable está  estrechamente vinculada  con   los  Ingresos  y Gastos en el momento contable del devengado</t>
  </si>
  <si>
    <t xml:space="preserve">Manual de Contabilidad Gubernamental publicados por el CONAC en el Diario Oficial de la Federación el 22 de noviembre de 2010 y en el Periódico Oficial del Estado de Querétaro denominado “La Sombra de Arteaga” el 12 de enero de 2011; Acuerdo por el que se armoniza la estructura de las Cuentas Públicas publicado en el Diario Oficial de la Federación el 30 de diciembre de 2013; Aclaración al Acuerdo que reforma los Capítulos III y VII del Manual de Contabilidad Gubernamental, publicado el 30 de diciembre de 2013; Publicado en el Diario Oficial de la Federación el 06 de febrero de 2014; Acuerdo por el que se reforma el Capítulo VII del Manual de Contabilidad Gubernamental, publicado en el Diario Oficial de la Federación el 6 de octubre de 2014 y el 24 de octubre de 2014, en el Periódico Oficial del Estado de Querétaro denominado “La Sombra de Arteaga”; Acuerdo por el que se reforma y adiciona el Manual de Contabilidad Gubernamental; publicado el 22 de diciembre de 2014, en el Diario Oficial de la Federación. </t>
  </si>
  <si>
    <t>Su finalidad es mostrar los cambios que sufrieron los distintos elementos que componen la Hacienda Pública de  un ente  público,  entre  el inicio y el final  del  período, así como  explicar  y analizar cada una de  ellas. De su análisis  se pueden detectar las  situaciones  negativas y positivas  acontecidas  durante el ejercicio  que pueden servir de base para  tomar  decisiones correctivas, o para  aprovechar oportunidades y fortalezas detectadas del comportamiento de la Hacienda Pública.</t>
  </si>
  <si>
    <t>Para  elaborar el  Estado de  Variación  en  la  Hacienda Pública  se utiliza  el  Estado de  Actividades y  el Estado de  Situación Financiera,  con  corte  en  dos  fechas,  de  modo  que se puede determinar  la  respectiva variación. Este  Estado debe abarcar las variaciones entre  las fechas de inicio y cierre del período, aunque para efectos de análisis puede trabajarse con un lapso mayor.</t>
  </si>
  <si>
    <t>1.     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</si>
  <si>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1.     Se   informará   de   manera  agrupada,  acerca  de   las   modificaciones   al   patrimonio   contribuido   por tipo, naturaleza y monto.</t>
  </si>
  <si>
    <t>2.     Se   informará  de  manera agrupada, acerca  del  monto   y  procedencia  de  los  recursos que modifican al patrimonio generado.</t>
  </si>
  <si>
    <t>Efectivo y equivalentes</t>
  </si>
  <si>
    <t>1.     El análisis de  los saldos inicial y final que figuran en  la última parte  del Estado de  Flujo de  Efectivo  en la cuenta de efectivo y equivalentes es como  sigue:</t>
  </si>
  <si>
    <t>Efectivo en Bancos Tesorería</t>
  </si>
  <si>
    <t>X</t>
  </si>
  <si>
    <t>Efectivo en Bancos- Dependencias</t>
  </si>
  <si>
    <t>Inversiones temporales (hasta 3 meses)</t>
  </si>
  <si>
    <t>Fondos con afectación específica</t>
  </si>
  <si>
    <t>Depósitos de fondos de terceros y otros</t>
  </si>
  <si>
    <t>Total de Efectivo y Equivalentes</t>
  </si>
  <si>
    <t>2.      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</si>
  <si>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“Bajo protesta de decir verdad declaramos que los Estados Financieros y sus notas, son razonablemente correctos y son responsabilidad del emisor”</t>
  </si>
  <si>
    <t>Depreciación</t>
  </si>
  <si>
    <t>Amortización</t>
  </si>
  <si>
    <t>Incrementos en las provisiones</t>
  </si>
  <si>
    <t>Incremento en  inversiones  producido  por revaluación</t>
  </si>
  <si>
    <t>(X)</t>
  </si>
  <si>
    <t>Ganancia/pérdida en venta  de propiedad,</t>
  </si>
  <si>
    <t>planta  y equipo</t>
  </si>
  <si>
    <t>Incremento en cuentas por cobrar</t>
  </si>
  <si>
    <t>Partidas extraordinarias</t>
  </si>
  <si>
    <t>Las cuentas que aparecen en  el  cuadro anterior  no  son exhaustivas y tienen  como  finalidad  ejemplificar el formato  que se sugiere para  elaborar la nota.</t>
  </si>
  <si>
    <t>La  conciliación se  presentará  atendiendo a lo  dispuesto por  el  Acuerdo   por  el  que se emite  el  formato de conciliación  entre  los  ingresos  presupuestarios y contables, así como  entre  los  egresos presupuestarios y los gastos contables.</t>
  </si>
  <si>
    <t>b) NOTAS DE MEMORIA (CUENTAS  DE ORDEN)</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</si>
  <si>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</si>
  <si>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Las cuentas que se manejan para  efectos de estas Notas  son  las siguientes:</t>
  </si>
  <si>
    <t>Cuentas de  Orden Contables y Presupuestarias:</t>
  </si>
  <si>
    <t>Contables:</t>
  </si>
  <si>
    <t>Valores</t>
  </si>
  <si>
    <t>Contratos para  Inversión Mediante Proyectos para  Prestación de Servicios (PPS) y Similares</t>
  </si>
  <si>
    <t>Bienes concesionados o en comodato</t>
  </si>
  <si>
    <t>Presupuestarias:</t>
  </si>
  <si>
    <t>Cuentas de ingresos</t>
  </si>
  <si>
    <t>Cuentas de egresos</t>
  </si>
  <si>
    <t>Se  informará, de manera agrupada, en las Notas  a los Estados Financieros las cuentas de orden  contables y cuentas de orden  presupuestario:</t>
  </si>
  <si>
    <t>1.      Los valores  en  custodia de  instrumentos  prestados a formadores  de  mercado e instrumentos  de crédito recibidos en garantía de los formadores de mercado u otros.</t>
  </si>
  <si>
    <t>2.     Por tipo de emisión de instrumento: monto,  tasa y vencimiento.</t>
  </si>
  <si>
    <t>3.      Los contratos firmados de construcciones por tipo de contrato.</t>
  </si>
  <si>
    <t>c) NOTAS DE GESTIÓN  ADMINISTRATIVA</t>
  </si>
  <si>
    <t>1.    Introducción</t>
  </si>
  <si>
    <t>Los Estados Financieros de los entes públicos, proveen de información financiera a los principales usuarios de la misma, al Congreso y a los ciudadanos.</t>
  </si>
  <si>
    <t>El  objetivo  del  presente  documento es  la  revelación  del  contexto  y  de   los  aspectos  económicos- 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</si>
  <si>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</si>
  <si>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2.    Panorama Económico y Financiero</t>
  </si>
  <si>
    <t>Se  informará sobre las principales condiciones económico- financieras bajo las cuales el ente  público estuvo operando; y las cuales influyeron en la toma de decisiones de la administración; tanto  a nivel local como federal.</t>
  </si>
  <si>
    <t>3.    Autorización e Historia</t>
  </si>
  <si>
    <t>Se  informará sobre:</t>
  </si>
  <si>
    <t>a)    Fecha de creación del ente.</t>
  </si>
  <si>
    <t>b)    Principales cambios en su estructura.</t>
  </si>
  <si>
    <t>4.    Organización y Objeto Social</t>
  </si>
  <si>
    <t>a)    Objeto social.</t>
  </si>
  <si>
    <t>d)    Régimen jurídico.</t>
  </si>
  <si>
    <t>g)    Fideicomisos, mandatos y análogos de los cuales es fideicomitente o fideicomisario.</t>
  </si>
  <si>
    <t>5.    Bases de Preparación de  los Estados Financieros</t>
  </si>
  <si>
    <t>a)    Si se ha observado la normatividad emitida por el CONAC y las disposiciones legales aplicables.</t>
  </si>
  <si>
    <t>b)    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</si>
  <si>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c)    Postulados básicos.</t>
  </si>
  <si>
    <t>d)    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</si>
  <si>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                    Revelar las nuevas políticas  de reconocimiento;</t>
  </si>
  <si>
    <t>-                    Su plan de implementación;</t>
  </si>
  <si>
    <t>-                    Revelar los cambios en las políticas, la clasificación y medición  de las mismas, así como  su impacto en la información financiera, y</t>
  </si>
  <si>
    <t>-                    Presentar los últimos estados  financieros con la normatividad anteriormente utilizada  con las nuevas políticas para  fines de comparación en la transición a la base devengado.</t>
  </si>
  <si>
    <t>6.    Políticas de  Contabilidad Significativas</t>
  </si>
  <si>
    <t>a)    Actualización: se informará del método utilizado  para  la actualización del valor  de  los activos, pasivos y Hacienda  Pública/Patrimonio   y  las   razones  de   dicha   elección.  Así   como   informar   de   la   desconexión o reconexión inflacionaria.</t>
  </si>
  <si>
    <t>b)    Informar sobre la realización de operaciones en el extranjero y de sus efectos en la información financiera gubernamental.</t>
  </si>
  <si>
    <t>e)    Beneficios a empleados: revelar el cálculo de la reserva actuarial, valor presente de los ingresos esperados comparado con el valor presente de la estimación de gastos tanto  de los beneficiarios actuales como futuros.</t>
  </si>
  <si>
    <t>f)     Provisiones: objetivo de su creación, monto y plazo.</t>
  </si>
  <si>
    <t>g)    Reservas: objetivo de su creación, monto  y plazo.</t>
  </si>
  <si>
    <t>h)    Cambios en políticas contables y corrección de errores junto con la revelación de los efectos que se tendrá en la información financiera del ente  público, ya sea retrospectivos o prospectivos.</t>
  </si>
  <si>
    <t>i)      Reclasificaciones:  se deben revelar todos aquellos movimientos entre  cuentas por  efectos de cambios en los tipos de operaciones.</t>
  </si>
  <si>
    <t>j)      Depuración y cancelación de saldos.</t>
  </si>
  <si>
    <t>7.    Posición en Moneda Extranjera y Protección por  Riesgo Cambiario</t>
  </si>
  <si>
    <t>e)    Equivalente en moneda nacional.</t>
  </si>
  <si>
    <t>8. Reporte Analítico del  Activo</t>
  </si>
  <si>
    <t>Debe  mostrar la siguiente información:</t>
  </si>
  <si>
    <t>a)    Vida   útil  o  porcentajes  de  depreciación,  deterioro o  amortización   utilizados  en   los   diferentes  tipos de activos.</t>
  </si>
  <si>
    <t>b)    Cambios en el porcentaje de depreciación o valor residual de los activos.</t>
  </si>
  <si>
    <t>e)    Valor activado en el ejercicio de los bienes construidos por la entidad.</t>
  </si>
  <si>
    <t>f)     Otras    circunstancias   de    carácter   significativo   que   afecten   el    activo,    tales   como    bienes   en garantía, señalados en embargos, litigios, títulos  de  inversiones entregados en garantías, baja  significativa del valor de inversiones financieras, etc.</t>
  </si>
  <si>
    <t>g)    Desmantelamiento de Activos, procedimientos, implicaciones, efectos contables.</t>
  </si>
  <si>
    <t>11100 Efectivo y Equivalentes</t>
  </si>
  <si>
    <t>112000 Derechos a Recibir Efectivo o Equivalente</t>
  </si>
  <si>
    <t>11300 Derechos a recibir Bienes o Servicios</t>
  </si>
  <si>
    <t>11140 Inventarios</t>
  </si>
  <si>
    <t>11150 Almacenes</t>
  </si>
  <si>
    <t>11160 Estimación por Pérdida o Deterioro  de Activos Circulantes</t>
  </si>
  <si>
    <t>11190 Otros  Activos Circulantes</t>
  </si>
  <si>
    <t>12100 Inversiones Financieras a Largo Plazo</t>
  </si>
  <si>
    <t>12200 Derechos a Recibir Efectivo o Equivalentes a Largo Plazo</t>
  </si>
  <si>
    <t>12300 Bienes Inmuebles, Insfraestructura y Construcciones en Proceso</t>
  </si>
  <si>
    <t>12500 Activos Intangibles</t>
  </si>
  <si>
    <t>12600 Depreciación, Deterioro  y Amortización  Acumulada de Bienes</t>
  </si>
  <si>
    <t>12700 Activos Diferidos</t>
  </si>
  <si>
    <t>12800 Estimación por Pérdida o Deterioro  de Activos no Circulantes</t>
  </si>
  <si>
    <t>12900 Otros  Activos no Circulantes</t>
  </si>
  <si>
    <t>21100 Cuentas por Pagar a Corto Plazo</t>
  </si>
  <si>
    <t>21200 Documentos por Pagar a Corto Plazo</t>
  </si>
  <si>
    <t>21300 Porción  a Corto Plazo  de la Deuda Pública  a Largo Plazo</t>
  </si>
  <si>
    <t>21400 Títulos y Valores  a Corto Plazo</t>
  </si>
  <si>
    <t>21500 Pasivos Diferidos a Corto Plazo</t>
  </si>
  <si>
    <t>21600 Fondos y Bienes de Terceros en Garantía y/o Administración a Corto Plazo</t>
  </si>
  <si>
    <t>21700 Provisiones a Corto Plazo</t>
  </si>
  <si>
    <t>21900 Otros  Pasivos a Corto Plazo</t>
  </si>
  <si>
    <t>22000   Pasivo No Circulante</t>
  </si>
  <si>
    <t>22100 Cuentas por Pagar a Largo Plazo</t>
  </si>
  <si>
    <t>22200 Documentos por Pagar a Largo Plazo</t>
  </si>
  <si>
    <t>22300 Deuda Pública a Largo Plazo</t>
  </si>
  <si>
    <t>22400 Pasivos Diferidos a Largo Plazo</t>
  </si>
  <si>
    <t>22500 Fondos y Bienes de Terceros en Garantía y/o en Administración a Largo Plazo</t>
  </si>
  <si>
    <t>22600 Provisiones a Largo Plazo</t>
  </si>
  <si>
    <t>310000 Hacienda Pública/Patrimonio Contribuido</t>
  </si>
  <si>
    <t>31300 Actualización de la Hacienda Pública/Patrimonio</t>
  </si>
  <si>
    <t>32500 Rectificaciones de Resultados de Ejercicios Anteriores</t>
  </si>
  <si>
    <t>33100 Resultado por Posición Monetaria</t>
  </si>
  <si>
    <t>33200 Resultado por Tenencia de Activos no Monetarios</t>
  </si>
  <si>
    <t>DIF</t>
  </si>
  <si>
    <t>DIF.</t>
  </si>
  <si>
    <t xml:space="preserve">LAS NOTAS ACLARATORIAS SE ENCUENTRAN EN OTRO ARCHIVO DE WORD </t>
  </si>
  <si>
    <t>31100 Aportaciones (Bajas Eq. Transporte)</t>
  </si>
  <si>
    <t>32100 Resultados del Ejercicio (Ahorro/Desahorro) 2016</t>
  </si>
  <si>
    <t>12610 Bienes Inmuebles, Infraestructura y Construcciones en Proceso</t>
  </si>
  <si>
    <t>126300 Bienes Muebles</t>
  </si>
  <si>
    <t>12650 Otras Aplicaciones de Inversión</t>
  </si>
  <si>
    <t>Ref.</t>
  </si>
  <si>
    <t>Descripción</t>
  </si>
  <si>
    <t>FORMATO</t>
  </si>
  <si>
    <t>REQUERIDO</t>
  </si>
  <si>
    <t>Impreso</t>
  </si>
  <si>
    <t>APARTADO 1 ESTADOS E INFORMACIÓN CONTABLE.</t>
  </si>
  <si>
    <t>SI</t>
  </si>
  <si>
    <t xml:space="preserve">APARTADO 2 ESTADOS E INFORMES PRESUPUESTARIOS. </t>
  </si>
  <si>
    <t>-          Dependencia o Unidad Administrativa</t>
  </si>
  <si>
    <t>-          Gobierno (Federal/Estatal/Municipal)</t>
  </si>
  <si>
    <t>-          Sector Paraestatal</t>
  </si>
  <si>
    <t xml:space="preserve">APARTADO 3 ESTADOS E INFORMES PROGRAMÁTICOS. </t>
  </si>
  <si>
    <t>APARTADO 4 INDICADORES DE POSTURA FISCAL.</t>
  </si>
  <si>
    <t xml:space="preserve">Estado de Situación Financiera Detallado-LDF. </t>
  </si>
  <si>
    <t>Informe Analítico de la Deuda Pública y Otros Pasivos-LDF</t>
  </si>
  <si>
    <t>Informe Analítico de Obligaciones Diferentes de Financiamientos-LDF</t>
  </si>
  <si>
    <t>Balance Presupuestario-LDF</t>
  </si>
  <si>
    <t>Estado Analítico de Ingresos Detallado-LDF</t>
  </si>
  <si>
    <t>Estado Analítico del Ejercicio del Presupuesto de Egresos Detallado-LDF (Clasificación por Objeto del Gasto)</t>
  </si>
  <si>
    <t>6b</t>
  </si>
  <si>
    <t>Estado Analítico del Ejercicio del Presupuesto de Egresos Detallado-LDF (Clasificación Administrativa)</t>
  </si>
  <si>
    <t>6c</t>
  </si>
  <si>
    <t>Estado Analítico del Ejercicio del Presupuesto de Egresos Detallado-LDF (Clasificación Funcional)</t>
  </si>
  <si>
    <t>6d</t>
  </si>
  <si>
    <t>Estado Analítico del Ejercicio del Presupuesto de Egresos Detallado-LDF (Clasificación de Servicios Personales por Categoría)</t>
  </si>
  <si>
    <t>Fondos con Afectación Específica (Fondos Fijos).</t>
  </si>
  <si>
    <t>Relación de Cuentas Bancarias e Inversiones.</t>
  </si>
  <si>
    <t>Relación de Conciliaciones Bancarias.</t>
  </si>
  <si>
    <t>Derechos a recibir Efectivo o Equivalentes.</t>
  </si>
  <si>
    <t>Activo no Circulante.</t>
  </si>
  <si>
    <t>Padrón Inmobiliario.</t>
  </si>
  <si>
    <t>Pasivo Circulante.</t>
  </si>
  <si>
    <t>Reporte de aplicación de recursos por programas federales.</t>
  </si>
  <si>
    <t xml:space="preserve">Relación de actas del órgano de gobierno. </t>
  </si>
  <si>
    <t>Plantilla de Personal Autorizada.</t>
  </si>
  <si>
    <t>Relación de Contratos de Adquisiciones y Prestación de Servicios.</t>
  </si>
  <si>
    <t>Relación de Contratos adjudicados.</t>
  </si>
  <si>
    <t xml:space="preserve">Relación de manuales operativos. </t>
  </si>
  <si>
    <t>Relación de cuotas de ingresos propios vigentes para el periodo actual.</t>
  </si>
  <si>
    <t>Copia de la conciliación de recursos con el poder ejecutivo del estado.</t>
  </si>
  <si>
    <t>Clasificador por objeto del gasto.</t>
  </si>
  <si>
    <t>NO</t>
  </si>
  <si>
    <t>Catálogo de cuentas.</t>
  </si>
  <si>
    <t>Tabulador de sueldos y salarios autorizados.</t>
  </si>
  <si>
    <t>Balanza de Comprobación.</t>
  </si>
  <si>
    <t>Personas Responsables Elaborar y Entregar Informacion</t>
  </si>
  <si>
    <t>C.P. Sergio Martinez Alvarado</t>
  </si>
  <si>
    <t>C.P. Sergio Marin Contreras</t>
  </si>
  <si>
    <t>C.P. Jose Luis Elizondo Mtez</t>
  </si>
  <si>
    <t>C.P. Hilda Lopez Ruiz</t>
  </si>
  <si>
    <t>C.P. Sonia Ruiz Lopez</t>
  </si>
  <si>
    <t>Enc. Juan Carlos Sanchez</t>
  </si>
  <si>
    <t>Saldo Periodo Actual  Diciembre 2017</t>
  </si>
  <si>
    <t>Saldo Periodo Anterior Diciembre 2016</t>
  </si>
  <si>
    <t>DEL MES DE ENERO AL MES DICIEMBRE DEL 2017</t>
  </si>
  <si>
    <t>Hacienda Pública/Patrimonio Neto Final del Ejercicio Diciembre 2016 (Anterior)</t>
  </si>
  <si>
    <t>Cambios en la Hacienda Pública/Patrimonio Neto del Ejercicio Dic. 2017 (Actual)</t>
  </si>
  <si>
    <t>Resultado Ejerc. 2016</t>
  </si>
  <si>
    <t>Resultado Ejerc. A Dic. 17</t>
  </si>
  <si>
    <t>Saldo Neto en la Hacienda Pública / Patrimonio Diciembre 2017 (Actual)</t>
  </si>
  <si>
    <t>Saldo Periodo Actual Diciembre 2017</t>
  </si>
  <si>
    <t>CAJA</t>
  </si>
  <si>
    <t>FONDOS FIJOS DE CAJA</t>
  </si>
  <si>
    <t>BANCOS MONEDA NACIONAL</t>
  </si>
  <si>
    <t>INVERSIONES EN MONEDA NACIONAL</t>
  </si>
  <si>
    <t>FONDO DESTINADO A OPERACIONES N</t>
  </si>
  <si>
    <t>CUENTAS POR COBRAR POR VENTA DE</t>
  </si>
  <si>
    <t>DEUDORES DIVERSOS POR COBRAR A</t>
  </si>
  <si>
    <t>CONTRIBUCIONES POR COBRAR</t>
  </si>
  <si>
    <t>DERECHOS A RECIBIR EFECTIVO O EQUIVALENTES</t>
  </si>
  <si>
    <t>ANTICIPO A PROVEEDORES POR ADQU</t>
  </si>
  <si>
    <t>DERECHOS A RECIBIR BIENES O SERVICIOS</t>
  </si>
  <si>
    <t>MATERIALES DE ADMINISTRACIÓN, E</t>
  </si>
  <si>
    <t>ALAMCENES</t>
  </si>
  <si>
    <t>BIENES INMUEBLES, INFRAESTRUCTURA Y CONSTRUCCIONES EN PROCESO</t>
  </si>
  <si>
    <t>MUEBLES DE OFICINA Y ESTANTERÍA</t>
  </si>
  <si>
    <t>EQUIPO DE CÓMPUTO Y DE TECNOLOG</t>
  </si>
  <si>
    <t>OTROS MOBILIARIOS Y EQUIPOS DE</t>
  </si>
  <si>
    <t>EQUIPOS Y APARATOS AUDIOVISUALE</t>
  </si>
  <si>
    <t>APARATOS DEPORTIVOS</t>
  </si>
  <si>
    <t>CÁMARAS FOTOGRÁFICAS Y DE VIDEO</t>
  </si>
  <si>
    <t>OTRO MOBILIARIO Y EQUIPO EDUCAC</t>
  </si>
  <si>
    <t>EQUIPO MÉDICO Y DE LABORATORIO</t>
  </si>
  <si>
    <t>AUTOMÓVILES Y EQUIPO TERRESTRE</t>
  </si>
  <si>
    <t>MAQUINARIA Y EQUIPO DE CONSTRUC</t>
  </si>
  <si>
    <t>SISTEMAS DE AIRE ACONDICIONADO,</t>
  </si>
  <si>
    <t>EQUIPO DE COMUNICACIÓN Y TELECO</t>
  </si>
  <si>
    <t>EQUIPOS DE GENERACIÓN ELÉCTRICA</t>
  </si>
  <si>
    <t>HERRAMIENTAS Y MÁQUINAS-HERRAMI</t>
  </si>
  <si>
    <t>BIENES ARTÍSTICOS, CULTURALES Y</t>
  </si>
  <si>
    <t>PATENTES</t>
  </si>
  <si>
    <t>DEPRECIACIÓN ACUMULADA DE EDIFI</t>
  </si>
  <si>
    <t>DEPRECIACIÓN ACUMULADA DE MOBIL</t>
  </si>
  <si>
    <t>DEPRECIACIÓN ACUMULADA DE EQUIP</t>
  </si>
  <si>
    <t>DEPRECIACIÓN ACUMULADA DE MAQUI</t>
  </si>
  <si>
    <t>AMORTIZACIÓN ACUMULADAS DE SOFT</t>
  </si>
  <si>
    <t>DEPRECIACION, DETERIODO Y AMORTIZACION ACUMULADA DE BIENES</t>
  </si>
  <si>
    <t xml:space="preserve">                                   ___________________________________________</t>
  </si>
  <si>
    <t xml:space="preserve"> M. en C. José Carlos Arredondo Velázquez</t>
  </si>
  <si>
    <t xml:space="preserve"> Rector</t>
  </si>
  <si>
    <t xml:space="preserve">Denominación de la Cuenta     </t>
  </si>
  <si>
    <t>Número de Cuenta</t>
  </si>
  <si>
    <t xml:space="preserve">                                                                                    </t>
  </si>
  <si>
    <t xml:space="preserve">Informe sobre pasivos contingentes </t>
  </si>
  <si>
    <t xml:space="preserve">                                    UNIVERSIDAD TECNOLOGICA DE QUERETARO</t>
  </si>
  <si>
    <t>a) CUENTA PÚBLICA:</t>
  </si>
  <si>
    <t>Medios Electronicos</t>
  </si>
  <si>
    <t>Excel</t>
  </si>
  <si>
    <t>Word</t>
  </si>
  <si>
    <t>PDF</t>
  </si>
  <si>
    <r>
      <rPr>
        <b/>
        <sz val="11"/>
        <color rgb="FF7030A0"/>
        <rFont val="Arial"/>
        <family val="2"/>
      </rPr>
      <t>APARTADO 5</t>
    </r>
    <r>
      <rPr>
        <b/>
        <sz val="10"/>
        <color rgb="FF7030A0"/>
        <rFont val="Arial"/>
        <family val="2"/>
      </rPr>
      <t xml:space="preserve">    </t>
    </r>
    <r>
      <rPr>
        <b/>
        <sz val="9"/>
        <color rgb="FF7030A0"/>
        <rFont val="Arial"/>
        <family val="2"/>
      </rPr>
      <t>INFORMACIÓN FINANCIERA CONFORME LA LEY DE DISCIPLINA FINANCIERA DE LAS ENTIDADES FEDERATIVAS Y LOS MUNICIPIOS. Ref. LDFEFM: art. 4, correlacionado con,  Criterios para…  publicados en el DOF  11 de octubre de 2016.</t>
    </r>
  </si>
  <si>
    <t xml:space="preserve">     La Cuenta Pública es el informe anual que sobre su gestión financiera rinden al Poder Legislativo, los entes públicos en los términos establecidos en la Ley General de Contabilidad Gubernamental y los acuerdos del Consejo Nacional de Armonización Contable (CONAC), la Ley de Disciplina Financiera de las Entidades Federativas y los Municipios y los manuales, oficios y circulares emitidos por la ESFEQ en los términos que ésta establezca, para efectos de la fiscalización superior.</t>
  </si>
  <si>
    <t xml:space="preserve">     La Cuenta Pública deberá contener como mínimo lo señalado en la Ley General de Contabilidad Gubernamental y los acuerdos emitidos por el CONAC, en la Ley de Disciplina Financiera de la Entidades Federativas y los municipios y en las demás disposiciones aplicables, así como lo solicitado por la ESFEQ. </t>
  </si>
  <si>
    <t xml:space="preserve">     Dicha Cuenta Pública deberá ser presentada conforme el Acuerdo por el que se armoniza la estructura de las cuentas públicas, emitida por el CONAC, Ley de Disciplina Financiera de las Entidades Federativas y los municipios y las demás disposiciones aplicables, así como lo solicitado por la ESFEQ.</t>
  </si>
  <si>
    <r>
      <t xml:space="preserve">Gastos por Categoría Programática. </t>
    </r>
    <r>
      <rPr>
        <b/>
        <sz val="9"/>
        <rFont val="Arial"/>
        <family val="2"/>
      </rPr>
      <t>Ref. LGCG: art. 46 Fracción III inciso a.</t>
    </r>
  </si>
  <si>
    <r>
      <t xml:space="preserve">Programas y proyectos de inversión. </t>
    </r>
    <r>
      <rPr>
        <b/>
        <sz val="9"/>
        <rFont val="Arial"/>
        <family val="2"/>
      </rPr>
      <t>Ref. LGCG: art. 46 Fracción III inciso b.</t>
    </r>
  </si>
  <si>
    <r>
      <t xml:space="preserve">Indicadores de resultados. </t>
    </r>
    <r>
      <rPr>
        <b/>
        <sz val="9"/>
        <rFont val="Arial"/>
        <family val="2"/>
      </rPr>
      <t>Ref. LGCG: art. 46 Fracción III inciso c.</t>
    </r>
  </si>
  <si>
    <r>
      <t xml:space="preserve">Esquemas bursátiles y de coberturas financieras de los entes públicos. </t>
    </r>
    <r>
      <rPr>
        <b/>
        <sz val="9"/>
        <rFont val="Arial"/>
        <family val="2"/>
      </rPr>
      <t>Ref. LGCG: art. 46 último párrafo.</t>
    </r>
  </si>
  <si>
    <r>
      <t xml:space="preserve">Indicadores de Postura Fiscal. </t>
    </r>
    <r>
      <rPr>
        <b/>
        <sz val="9"/>
        <rFont val="Arial"/>
        <family val="2"/>
      </rPr>
      <t>Ref. LGCG: art. 53 Fracción IV.</t>
    </r>
  </si>
  <si>
    <t>6a</t>
  </si>
  <si>
    <t>Guía de Cumplimiento de la Ley de Disciplina Financiera de las Entidades Federativas y los Municipios</t>
  </si>
  <si>
    <t>APARTADO 6 ANEXOS DE ESTADOS E INFORMACION CONTABLE.</t>
  </si>
  <si>
    <r>
      <t xml:space="preserve">Estado de Situación Financiera. </t>
    </r>
    <r>
      <rPr>
        <b/>
        <sz val="9"/>
        <rFont val="Arial"/>
        <family val="2"/>
      </rPr>
      <t>Ref. LGCG: art. 46 Fracción I inciso b.</t>
    </r>
  </si>
  <si>
    <r>
      <t xml:space="preserve">Estado de Actividades. </t>
    </r>
    <r>
      <rPr>
        <b/>
        <sz val="9"/>
        <rFont val="Arial"/>
        <family val="2"/>
      </rPr>
      <t>Ref. LGCG: art. 46 Fracción I inciso a.</t>
    </r>
  </si>
  <si>
    <r>
      <t xml:space="preserve">Estado de Variación en la Hacienda Pública. </t>
    </r>
    <r>
      <rPr>
        <b/>
        <sz val="9"/>
        <rFont val="Arial"/>
        <family val="2"/>
      </rPr>
      <t>Ref. LGCG: art. 46 Fracción I inciso c.</t>
    </r>
  </si>
  <si>
    <r>
      <t xml:space="preserve">Estado de Cambios en la Situación Financiera. </t>
    </r>
    <r>
      <rPr>
        <b/>
        <sz val="9"/>
        <rFont val="Arial"/>
        <family val="2"/>
      </rPr>
      <t>Ref. LGCG: art. 46 Fracción I inciso d.</t>
    </r>
  </si>
  <si>
    <r>
      <t xml:space="preserve">Estado de Flujos de Efectivo. </t>
    </r>
    <r>
      <rPr>
        <b/>
        <sz val="9"/>
        <rFont val="Arial"/>
        <family val="2"/>
      </rPr>
      <t>Ref. LGCG: art. 46 Fracción I inciso e.</t>
    </r>
  </si>
  <si>
    <r>
      <t xml:space="preserve">Estado Analítico del Activo. </t>
    </r>
    <r>
      <rPr>
        <b/>
        <sz val="9"/>
        <rFont val="Arial"/>
        <family val="2"/>
      </rPr>
      <t>Ref. LGCG: art. 46 Fracción I inciso h.</t>
    </r>
  </si>
  <si>
    <r>
      <t xml:space="preserve">Estado Analítico de la Deuda y Otros Pasivos. </t>
    </r>
    <r>
      <rPr>
        <b/>
        <sz val="9"/>
        <rFont val="Arial"/>
        <family val="2"/>
      </rPr>
      <t>Ref. LGCG: art. 47.</t>
    </r>
  </si>
  <si>
    <r>
      <t xml:space="preserve">Informes sobre Pasivos Contingentes.  </t>
    </r>
    <r>
      <rPr>
        <b/>
        <sz val="9"/>
        <rFont val="Arial"/>
        <family val="2"/>
      </rPr>
      <t>Ref. LGCG: art. 46 Fracción I inciso f.</t>
    </r>
  </si>
  <si>
    <r>
      <t xml:space="preserve">Notas a los estados financieros. (Incluyen las conciliaciones entre los ingresos presupuestales y contables; así como entre los egresos presupuestarios y los gastos contables.). </t>
    </r>
    <r>
      <rPr>
        <b/>
        <sz val="9"/>
        <color theme="1"/>
        <rFont val="Arial"/>
        <family val="2"/>
      </rPr>
      <t>Ref. LGCG: art. 46 Fracción I inciso g.</t>
    </r>
  </si>
  <si>
    <r>
      <t xml:space="preserve">Relación de Bienes inmuebles que componen su Patrimonio. </t>
    </r>
    <r>
      <rPr>
        <b/>
        <sz val="9"/>
        <color theme="1"/>
        <rFont val="Arial"/>
        <family val="2"/>
      </rPr>
      <t>Ref. LGCG: art. 23 último párrafo.</t>
    </r>
  </si>
  <si>
    <r>
      <t xml:space="preserve">Relación de Bienes muebles que componen su Patrimonio. </t>
    </r>
    <r>
      <rPr>
        <b/>
        <sz val="9"/>
        <color theme="1"/>
        <rFont val="Arial"/>
        <family val="2"/>
      </rPr>
      <t>Ref. LGCG: art. 23 último párrafo.</t>
    </r>
  </si>
  <si>
    <r>
      <t xml:space="preserve">Relación de cuentas bancarias productivas específicas. </t>
    </r>
    <r>
      <rPr>
        <b/>
        <sz val="9"/>
        <color theme="1"/>
        <rFont val="Arial"/>
        <family val="2"/>
      </rPr>
      <t>Ref. LGCG: art. 69 primer párrafo.</t>
    </r>
  </si>
  <si>
    <r>
      <t xml:space="preserve">Información del Ejercicio y Destino del Gasto Federalizado y Reintegros. </t>
    </r>
    <r>
      <rPr>
        <b/>
        <sz val="9"/>
        <color theme="1"/>
        <rFont val="Arial"/>
        <family val="2"/>
      </rPr>
      <t>Ref. LGCG: art. 81</t>
    </r>
  </si>
  <si>
    <r>
      <t>Relación de apoyos por concepto de subsidios y donativos.</t>
    </r>
    <r>
      <rPr>
        <b/>
        <sz val="9"/>
        <rFont val="Arial"/>
        <family val="2"/>
      </rPr>
      <t xml:space="preserve">  Ref. LPMRP: art. 79</t>
    </r>
  </si>
  <si>
    <r>
      <t xml:space="preserve">Estado Analítico de Ingresos: Por Fuente de Financiamiento y Concepto. </t>
    </r>
    <r>
      <rPr>
        <b/>
        <sz val="9"/>
        <rFont val="Arial"/>
        <family val="2"/>
      </rPr>
      <t>Ref. LGCG: art. 46 Fracción II inciso a.</t>
    </r>
  </si>
  <si>
    <r>
      <t xml:space="preserve">Estado Analítico del Ejercicio del Presupuesto de Egresos: Clasificación por Objeto del Gasto (Capítulo y Concepto). </t>
    </r>
    <r>
      <rPr>
        <b/>
        <sz val="9"/>
        <rFont val="Arial"/>
        <family val="2"/>
      </rPr>
      <t>Ref. LGCG: art. 46 Fracción II inciso d.</t>
    </r>
  </si>
  <si>
    <r>
      <t xml:space="preserve">Estado Analítico del Ejercicio del Presupuesto de Egresos: Clasificación Económica (por Tipo de Gasto). </t>
    </r>
    <r>
      <rPr>
        <b/>
        <sz val="9"/>
        <rFont val="Arial"/>
        <family val="2"/>
      </rPr>
      <t>Ref. LGCG: art. 46 Fracción II inciso d.</t>
    </r>
    <r>
      <rPr>
        <sz val="9"/>
        <rFont val="Arial"/>
        <family val="2"/>
      </rPr>
      <t xml:space="preserve"> </t>
    </r>
  </si>
  <si>
    <r>
      <t xml:space="preserve">Estado Analítico del Ejercicio del Presupuesto de Egresos: Clasificación Administrativa por: </t>
    </r>
    <r>
      <rPr>
        <b/>
        <sz val="9"/>
        <rFont val="Arial"/>
        <family val="2"/>
      </rPr>
      <t>Ref. LGCG: art. 46 Fracción II inciso d.</t>
    </r>
  </si>
  <si>
    <r>
      <t xml:space="preserve">Estado Analítico del Ejercicio del Presupuesto de Egresos: Clasificación Funcional (Finalidad y Función).  </t>
    </r>
    <r>
      <rPr>
        <b/>
        <sz val="9"/>
        <rFont val="Arial"/>
        <family val="2"/>
      </rPr>
      <t>Ref. LGCG: art. 46 Fracción II inciso d.</t>
    </r>
  </si>
  <si>
    <r>
      <t xml:space="preserve">Endeudamiento Neto e Intereses de la Deuda. </t>
    </r>
    <r>
      <rPr>
        <b/>
        <sz val="9"/>
        <rFont val="Arial"/>
        <family val="2"/>
      </rPr>
      <t>Ref. LGCG: art. 46 Fracción II incisos c y d.</t>
    </r>
  </si>
  <si>
    <r>
      <t xml:space="preserve">Flujo de fondos que resuma todas las operaciones de la Información Presupuestaria de Ingresos y Egresos.  </t>
    </r>
    <r>
      <rPr>
        <b/>
        <sz val="9"/>
        <rFont val="Arial"/>
        <family val="2"/>
      </rPr>
      <t>Ref. LGCG: art. 46 Fracción II inciso e.</t>
    </r>
  </si>
  <si>
    <r>
      <t xml:space="preserve">                                                            Estado de Situación Financiera                                      </t>
    </r>
    <r>
      <rPr>
        <b/>
        <sz val="12"/>
        <color indexed="12"/>
        <rFont val="Arial"/>
        <family val="2"/>
      </rPr>
      <t>Referencia  1</t>
    </r>
  </si>
  <si>
    <r>
      <t xml:space="preserve">                                                      Estado de Actividades                                         </t>
    </r>
    <r>
      <rPr>
        <b/>
        <sz val="12"/>
        <color indexed="12"/>
        <rFont val="Arial"/>
        <family val="2"/>
      </rPr>
      <t>Referencia  2</t>
    </r>
  </si>
  <si>
    <r>
      <t xml:space="preserve">                                              Estado de Variaciones en la Hacienda Pública                                </t>
    </r>
    <r>
      <rPr>
        <b/>
        <sz val="11"/>
        <color indexed="12"/>
        <rFont val="Arial"/>
        <family val="2"/>
      </rPr>
      <t xml:space="preserve"> Referencia  3</t>
    </r>
  </si>
  <si>
    <r>
      <t xml:space="preserve">                                                Estado de Cambios en la Situación Financiera                        </t>
    </r>
    <r>
      <rPr>
        <b/>
        <sz val="11"/>
        <color indexed="12"/>
        <rFont val="Arial"/>
        <family val="2"/>
      </rPr>
      <t>Referencia    4</t>
    </r>
  </si>
  <si>
    <r>
      <t xml:space="preserve">                                     Estado de Flujos de Efectivo                                               </t>
    </r>
    <r>
      <rPr>
        <b/>
        <sz val="12"/>
        <color indexed="12"/>
        <rFont val="Arial"/>
        <family val="2"/>
      </rPr>
      <t>Referncia   5</t>
    </r>
  </si>
  <si>
    <r>
      <t xml:space="preserve">                                                  </t>
    </r>
    <r>
      <rPr>
        <b/>
        <sz val="14"/>
        <color indexed="8"/>
        <rFont val="Arial"/>
        <family val="2"/>
      </rPr>
      <t xml:space="preserve">      Estado Analitico del Activo </t>
    </r>
    <r>
      <rPr>
        <b/>
        <sz val="12"/>
        <color indexed="8"/>
        <rFont val="Arial"/>
        <family val="2"/>
      </rPr>
      <t xml:space="preserve">                                       </t>
    </r>
    <r>
      <rPr>
        <b/>
        <sz val="12"/>
        <color indexed="12"/>
        <rFont val="Arial"/>
        <family val="2"/>
      </rPr>
      <t xml:space="preserve">   Referencia   6</t>
    </r>
  </si>
  <si>
    <r>
      <t xml:space="preserve">                                                                Estado Analítico de la Deuda y Otros Pasivos                                       </t>
    </r>
    <r>
      <rPr>
        <b/>
        <sz val="12"/>
        <color indexed="12"/>
        <rFont val="Arial Narrow"/>
        <family val="2"/>
      </rPr>
      <t xml:space="preserve">     Referencia     7</t>
    </r>
  </si>
  <si>
    <t xml:space="preserve"> Referencia  8</t>
  </si>
  <si>
    <t xml:space="preserve"> Referencia  9</t>
  </si>
  <si>
    <t xml:space="preserve">           II.- La Cuenta Pública por entidad fiscalizada: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</si>
</sst>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8" formatCode="&quot;$&quot;#,##0.00;[Red]\-&quot;$&quot;#,##0.00"/>
    <numFmt numFmtId="44" formatCode="_-&quot;$&quot;* #,##0.00_-;\-&quot;$&quot;* #,##0.00_-;_-&quot;$&quot;* &quot;-&quot;??_-;_-@_-"/>
    <numFmt numFmtId="43" formatCode="_-* #,##0.00_-;\-* #,##0.00_-;_-* &quot;-&quot;??_-;_-@_-"/>
    <numFmt numFmtId="164" formatCode="_-* #,##0_-;\-* #,##0_-;_-* &quot;-&quot;??_-;_-@_-"/>
    <numFmt numFmtId="165" formatCode="_-&quot;$&quot;* #,##0_-;\-&quot;$&quot;* #,##0_-;_-&quot;$&quot;* &quot;-&quot;??_-;_-@_-"/>
  </numFmts>
  <fonts count="89" x14ac:knownFonts="1">
    <font>
      <sz val="11"/>
      <color theme="1"/>
      <name val="Century Gothic"/>
      <family val="2"/>
      <scheme val="minor"/>
    </font>
    <font>
      <sz val="12"/>
      <color indexed="8"/>
      <name val="Arial Narrow"/>
      <family val="2"/>
    </font>
    <font>
      <sz val="12"/>
      <color indexed="8"/>
      <name val="Arial Narrow"/>
      <family val="2"/>
    </font>
    <font>
      <b/>
      <sz val="12"/>
      <color indexed="8"/>
      <name val="Arial Narrow"/>
      <family val="2"/>
    </font>
    <font>
      <sz val="12"/>
      <name val="Arial Narrow"/>
      <family val="2"/>
    </font>
    <font>
      <b/>
      <sz val="12"/>
      <color indexed="63"/>
      <name val="Arial Narrow"/>
      <family val="2"/>
    </font>
    <font>
      <sz val="12"/>
      <color indexed="63"/>
      <name val="Arial Narrow"/>
      <family val="2"/>
    </font>
    <font>
      <b/>
      <sz val="12"/>
      <name val="Arial Narrow"/>
      <family val="2"/>
    </font>
    <font>
      <b/>
      <sz val="16"/>
      <color indexed="63"/>
      <name val="Arial Narrow"/>
      <family val="2"/>
    </font>
    <font>
      <sz val="11"/>
      <color indexed="8"/>
      <name val="Calibri"/>
      <family val="2"/>
    </font>
    <font>
      <sz val="8"/>
      <name val="Calibri"/>
      <family val="2"/>
    </font>
    <font>
      <sz val="12"/>
      <color indexed="10"/>
      <name val="Arial Narrow"/>
      <family val="2"/>
    </font>
    <font>
      <b/>
      <sz val="8"/>
      <color indexed="8"/>
      <name val="Arial"/>
      <family val="2"/>
    </font>
    <font>
      <b/>
      <sz val="10"/>
      <color indexed="8"/>
      <name val="Arial"/>
      <family val="2"/>
    </font>
    <font>
      <sz val="10"/>
      <color indexed="8"/>
      <name val="Arial"/>
      <family val="2"/>
    </font>
    <font>
      <b/>
      <i/>
      <sz val="10"/>
      <color indexed="8"/>
      <name val="Arial"/>
      <family val="2"/>
    </font>
    <font>
      <b/>
      <sz val="10"/>
      <color indexed="12"/>
      <name val="Arial"/>
      <family val="2"/>
    </font>
    <font>
      <sz val="8"/>
      <name val="Arial"/>
      <family val="2"/>
    </font>
    <font>
      <sz val="8"/>
      <color indexed="8"/>
      <name val="Arial"/>
      <family val="2"/>
    </font>
    <font>
      <b/>
      <i/>
      <sz val="8"/>
      <color indexed="8"/>
      <name val="Arial"/>
      <family val="2"/>
    </font>
    <font>
      <sz val="11"/>
      <color indexed="8"/>
      <name val="Calibri"/>
      <family val="2"/>
    </font>
    <font>
      <b/>
      <sz val="12"/>
      <color indexed="12"/>
      <name val="Arial Narrow"/>
      <family val="2"/>
    </font>
    <font>
      <sz val="12"/>
      <color indexed="8"/>
      <name val="Arial"/>
      <family val="2"/>
    </font>
    <font>
      <b/>
      <sz val="12"/>
      <color indexed="8"/>
      <name val="Arial"/>
      <family val="2"/>
    </font>
    <font>
      <b/>
      <sz val="12"/>
      <color indexed="12"/>
      <name val="Arial"/>
      <family val="2"/>
    </font>
    <font>
      <sz val="9"/>
      <color indexed="8"/>
      <name val="Arial"/>
      <family val="2"/>
    </font>
    <font>
      <b/>
      <sz val="9"/>
      <color indexed="8"/>
      <name val="Arial"/>
      <family val="2"/>
    </font>
    <font>
      <sz val="9"/>
      <color indexed="10"/>
      <name val="Arial"/>
      <family val="2"/>
    </font>
    <font>
      <b/>
      <sz val="10"/>
      <color indexed="10"/>
      <name val="Arial"/>
      <family val="2"/>
    </font>
    <font>
      <b/>
      <sz val="11"/>
      <color indexed="8"/>
      <name val="Arial"/>
      <family val="2"/>
    </font>
    <font>
      <sz val="10"/>
      <color indexed="10"/>
      <name val="Arial"/>
      <family val="2"/>
    </font>
    <font>
      <b/>
      <sz val="10"/>
      <name val="Arial"/>
      <family val="2"/>
    </font>
    <font>
      <b/>
      <sz val="11"/>
      <color indexed="12"/>
      <name val="Arial"/>
      <family val="2"/>
    </font>
    <font>
      <b/>
      <sz val="8"/>
      <name val="Arial"/>
      <family val="2"/>
    </font>
    <font>
      <sz val="10"/>
      <name val="Arial"/>
      <family val="2"/>
    </font>
    <font>
      <b/>
      <sz val="10"/>
      <color indexed="8"/>
      <name val="Arial Narrow"/>
      <family val="2"/>
    </font>
    <font>
      <sz val="10"/>
      <name val="Arial Narrow"/>
      <family val="2"/>
    </font>
    <font>
      <b/>
      <sz val="14"/>
      <color indexed="12"/>
      <name val="Arial Narrow"/>
      <family val="2"/>
    </font>
    <font>
      <b/>
      <sz val="16"/>
      <name val="Arial Narrow"/>
      <family val="2"/>
    </font>
    <font>
      <b/>
      <sz val="10"/>
      <name val="Arial Narrow"/>
      <family val="2"/>
    </font>
    <font>
      <b/>
      <i/>
      <sz val="10"/>
      <name val="Arial"/>
      <family val="2"/>
    </font>
    <font>
      <b/>
      <sz val="14"/>
      <name val="Arial Narrow"/>
      <family val="2"/>
    </font>
    <font>
      <sz val="10"/>
      <color indexed="8"/>
      <name val="Arial Narrow"/>
      <family val="2"/>
    </font>
    <font>
      <sz val="6"/>
      <name val="Arial Narrow"/>
      <family val="2"/>
    </font>
    <font>
      <b/>
      <u/>
      <sz val="8"/>
      <color indexed="8"/>
      <name val="Arial"/>
      <family val="2"/>
    </font>
    <font>
      <b/>
      <sz val="6"/>
      <color indexed="8"/>
      <name val="Arial"/>
      <family val="2"/>
    </font>
    <font>
      <sz val="6"/>
      <color indexed="8"/>
      <name val="Arial"/>
      <family val="2"/>
    </font>
    <font>
      <sz val="9"/>
      <color rgb="FFFF0000"/>
      <name val="Arial"/>
      <family val="2"/>
    </font>
    <font>
      <sz val="9"/>
      <name val="Arial"/>
      <family val="2"/>
    </font>
    <font>
      <b/>
      <sz val="11"/>
      <color rgb="FFFF0000"/>
      <name val="Arial"/>
      <family val="2"/>
    </font>
    <font>
      <sz val="10"/>
      <color theme="1"/>
      <name val="Arial Unicode MS"/>
      <family val="2"/>
    </font>
    <font>
      <b/>
      <sz val="9"/>
      <color rgb="FFFF0000"/>
      <name val="Arial"/>
      <family val="2"/>
    </font>
    <font>
      <b/>
      <sz val="12"/>
      <color rgb="FFFF0000"/>
      <name val="Arial"/>
      <family val="2"/>
    </font>
    <font>
      <b/>
      <sz val="9"/>
      <color rgb="FFFF33CC"/>
      <name val="Arial"/>
      <family val="2"/>
    </font>
    <font>
      <b/>
      <sz val="12"/>
      <color rgb="FFFF33CC"/>
      <name val="Arial"/>
      <family val="2"/>
    </font>
    <font>
      <b/>
      <sz val="10"/>
      <color rgb="FF3333FF"/>
      <name val="Arial"/>
      <family val="2"/>
    </font>
    <font>
      <sz val="8"/>
      <color theme="1"/>
      <name val="Arial Unicode MS"/>
      <family val="2"/>
    </font>
    <font>
      <sz val="8"/>
      <color indexed="10"/>
      <name val="Arial"/>
      <family val="2"/>
    </font>
    <font>
      <sz val="8"/>
      <color rgb="FFFF0000"/>
      <name val="Arial"/>
      <family val="2"/>
    </font>
    <font>
      <b/>
      <sz val="10"/>
      <color rgb="FFFF0000"/>
      <name val="Arial"/>
      <family val="2"/>
    </font>
    <font>
      <b/>
      <sz val="8"/>
      <color indexed="8"/>
      <name val="Calibri"/>
      <family val="2"/>
    </font>
    <font>
      <sz val="10"/>
      <name val="Arial Unicode MS"/>
      <family val="2"/>
    </font>
    <font>
      <b/>
      <sz val="9"/>
      <name val="Arial"/>
      <family val="2"/>
    </font>
    <font>
      <b/>
      <sz val="12"/>
      <color rgb="FF3333FF"/>
      <name val="Arial"/>
      <family val="2"/>
    </font>
    <font>
      <b/>
      <sz val="10"/>
      <color rgb="FF0000FF"/>
      <name val="Arial"/>
      <family val="2"/>
    </font>
    <font>
      <b/>
      <sz val="6"/>
      <color theme="0"/>
      <name val="Arial"/>
      <family val="2"/>
    </font>
    <font>
      <b/>
      <sz val="10"/>
      <color rgb="FF993366"/>
      <name val="Arial"/>
      <family val="2"/>
    </font>
    <font>
      <b/>
      <sz val="6"/>
      <color theme="0" tint="-0.14999847407452621"/>
      <name val="Arial"/>
      <family val="2"/>
    </font>
    <font>
      <sz val="8"/>
      <color theme="1"/>
      <name val="Arial"/>
      <family val="2"/>
    </font>
    <font>
      <sz val="6"/>
      <name val="Arial"/>
      <family val="2"/>
    </font>
    <font>
      <sz val="10"/>
      <color theme="1"/>
      <name val="Arial"/>
      <family val="2"/>
    </font>
    <font>
      <sz val="10"/>
      <color rgb="FF993366"/>
      <name val="Arial"/>
      <family val="2"/>
    </font>
    <font>
      <sz val="8"/>
      <color indexed="12"/>
      <name val="Arial"/>
      <family val="2"/>
    </font>
    <font>
      <b/>
      <sz val="9"/>
      <color rgb="FF000000"/>
      <name val="Arial Narrow"/>
      <family val="2"/>
    </font>
    <font>
      <b/>
      <sz val="14"/>
      <color indexed="8"/>
      <name val="Arial"/>
      <family val="2"/>
    </font>
    <font>
      <b/>
      <sz val="11"/>
      <color rgb="FFFFC000"/>
      <name val="Arial"/>
      <family val="2"/>
    </font>
    <font>
      <sz val="9"/>
      <color theme="1"/>
      <name val="Arial"/>
      <family val="2"/>
    </font>
    <font>
      <b/>
      <sz val="14"/>
      <color theme="1"/>
      <name val="Arial"/>
      <family val="2"/>
    </font>
    <font>
      <b/>
      <sz val="12"/>
      <color theme="1"/>
      <name val="Arial"/>
      <family val="2"/>
    </font>
    <font>
      <b/>
      <sz val="9"/>
      <color theme="1"/>
      <name val="Arial"/>
      <family val="2"/>
    </font>
    <font>
      <b/>
      <sz val="12"/>
      <color rgb="FF7030A0"/>
      <name val="Arial"/>
      <family val="2"/>
    </font>
    <font>
      <sz val="9"/>
      <color rgb="FF00B0F0"/>
      <name val="Arial"/>
      <family val="2"/>
    </font>
    <font>
      <sz val="9"/>
      <color theme="5" tint="-0.249977111117893"/>
      <name val="Arial"/>
      <family val="2"/>
    </font>
    <font>
      <b/>
      <sz val="11"/>
      <color rgb="FF7030A0"/>
      <name val="Arial"/>
      <family val="2"/>
    </font>
    <font>
      <sz val="9"/>
      <color rgb="FF00B050"/>
      <name val="Arial"/>
      <family val="2"/>
    </font>
    <font>
      <b/>
      <sz val="9"/>
      <color rgb="FF7030A0"/>
      <name val="Arial"/>
      <family val="2"/>
    </font>
    <font>
      <b/>
      <sz val="10"/>
      <color rgb="FF7030A0"/>
      <name val="Arial"/>
      <family val="2"/>
    </font>
    <font>
      <sz val="9"/>
      <color rgb="FF9933FF"/>
      <name val="Arial"/>
      <family val="2"/>
    </font>
    <font>
      <b/>
      <sz val="10"/>
      <color theme="1"/>
      <name val="Arial"/>
      <family val="2"/>
    </font>
  </fonts>
  <fills count="1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3" tint="0.79998168889431442"/>
        <bgColor indexed="64"/>
      </patternFill>
    </fill>
    <fill>
      <patternFill patternType="solid">
        <fgColor theme="2"/>
        <bgColor indexed="64"/>
      </patternFill>
    </fill>
    <fill>
      <patternFill patternType="solid">
        <fgColor theme="9"/>
        <bgColor indexed="64"/>
      </patternFill>
    </fill>
    <fill>
      <patternFill patternType="solid">
        <fgColor rgb="FFCCFFFF"/>
        <bgColor indexed="64"/>
      </patternFill>
    </fill>
    <fill>
      <patternFill patternType="solid">
        <fgColor rgb="FF66FFFF"/>
        <bgColor indexed="64"/>
      </patternFill>
    </fill>
    <fill>
      <patternFill patternType="solid">
        <fgColor rgb="FF9933FF"/>
        <bgColor indexed="64"/>
      </patternFill>
    </fill>
  </fills>
  <borders count="82">
    <border>
      <left/>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medium">
        <color indexed="8"/>
      </left>
      <right style="medium">
        <color indexed="8"/>
      </right>
      <top/>
      <bottom/>
      <diagonal/>
    </border>
    <border>
      <left style="medium">
        <color indexed="8"/>
      </left>
      <right style="medium">
        <color indexed="8"/>
      </right>
      <top/>
      <bottom style="medium">
        <color indexed="64"/>
      </bottom>
      <diagonal/>
    </border>
    <border>
      <left style="medium">
        <color indexed="8"/>
      </left>
      <right style="medium">
        <color indexed="64"/>
      </right>
      <top/>
      <bottom/>
      <diagonal/>
    </border>
    <border>
      <left style="medium">
        <color indexed="8"/>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8"/>
      </left>
      <right/>
      <top style="medium">
        <color indexed="8"/>
      </top>
      <bottom/>
      <diagonal/>
    </border>
    <border>
      <left/>
      <right style="medium">
        <color indexed="8"/>
      </right>
      <top style="medium">
        <color indexed="8"/>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top/>
      <bottom style="double">
        <color indexed="64"/>
      </bottom>
      <diagonal/>
    </border>
    <border>
      <left/>
      <right style="medium">
        <color indexed="64"/>
      </right>
      <top/>
      <bottom style="double">
        <color indexed="64"/>
      </bottom>
      <diagonal/>
    </border>
    <border>
      <left style="medium">
        <color indexed="8"/>
      </left>
      <right style="medium">
        <color indexed="8"/>
      </right>
      <top style="medium">
        <color indexed="64"/>
      </top>
      <bottom/>
      <diagonal/>
    </border>
    <border>
      <left style="medium">
        <color indexed="8"/>
      </left>
      <right style="medium">
        <color indexed="8"/>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rgb="FF000000"/>
      </right>
      <top style="medium">
        <color rgb="FF000000"/>
      </top>
      <bottom style="medium">
        <color rgb="FF000000"/>
      </bottom>
      <diagonal/>
    </border>
    <border>
      <left/>
      <right/>
      <top/>
      <bottom style="medium">
        <color rgb="FF000000"/>
      </bottom>
      <diagonal/>
    </border>
    <border>
      <left style="medium">
        <color indexed="64"/>
      </left>
      <right style="thin">
        <color indexed="64"/>
      </right>
      <top style="thin">
        <color indexed="64"/>
      </top>
      <bottom style="medium">
        <color indexed="64"/>
      </bottom>
      <diagonal/>
    </border>
    <border>
      <left/>
      <right style="medium">
        <color rgb="FF000000"/>
      </right>
      <top style="thin">
        <color rgb="FF000000"/>
      </top>
      <bottom style="thin">
        <color rgb="FF000000"/>
      </bottom>
      <diagonal/>
    </border>
    <border>
      <left style="medium">
        <color indexed="64"/>
      </left>
      <right style="medium">
        <color rgb="FF000000"/>
      </right>
      <top style="medium">
        <color rgb="FF000000"/>
      </top>
      <bottom style="thin">
        <color indexed="64"/>
      </bottom>
      <diagonal/>
    </border>
    <border>
      <left style="medium">
        <color indexed="64"/>
      </left>
      <right style="medium">
        <color rgb="FF000000"/>
      </right>
      <top style="thin">
        <color indexed="64"/>
      </top>
      <bottom style="thin">
        <color indexed="64"/>
      </bottom>
      <diagonal/>
    </border>
    <border>
      <left style="medium">
        <color indexed="64"/>
      </left>
      <right style="medium">
        <color rgb="FF000000"/>
      </right>
      <top style="thin">
        <color indexed="64"/>
      </top>
      <bottom style="thin">
        <color rgb="FF000000"/>
      </bottom>
      <diagonal/>
    </border>
    <border>
      <left/>
      <right/>
      <top style="medium">
        <color rgb="FF000000"/>
      </top>
      <bottom/>
      <diagonal/>
    </border>
    <border>
      <left style="medium">
        <color indexed="8"/>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medium">
        <color rgb="FF000000"/>
      </right>
      <top/>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s>
  <cellStyleXfs count="3">
    <xf numFmtId="0" fontId="0" fillId="0" borderId="0"/>
    <xf numFmtId="43" fontId="9" fillId="0" borderId="0" applyFont="0" applyFill="0" applyBorder="0" applyAlignment="0" applyProtection="0"/>
    <xf numFmtId="44" fontId="20" fillId="0" borderId="0" applyFont="0" applyFill="0" applyBorder="0" applyAlignment="0" applyProtection="0"/>
  </cellStyleXfs>
  <cellXfs count="782">
    <xf numFmtId="0" fontId="0" fillId="0" borderId="0" xfId="0"/>
    <xf numFmtId="0" fontId="1" fillId="0" borderId="0" xfId="0" applyFont="1"/>
    <xf numFmtId="0" fontId="1" fillId="2" borderId="0" xfId="0" applyFont="1" applyFill="1" applyBorder="1"/>
    <xf numFmtId="0" fontId="1" fillId="2" borderId="2" xfId="0" applyFont="1" applyFill="1" applyBorder="1" applyAlignment="1">
      <alignment vertical="top" wrapText="1"/>
    </xf>
    <xf numFmtId="0" fontId="4" fillId="2" borderId="0" xfId="0" applyFont="1" applyFill="1"/>
    <xf numFmtId="0" fontId="6" fillId="2" borderId="0" xfId="0" applyFont="1" applyFill="1" applyAlignment="1">
      <alignment horizontal="justify" wrapText="1"/>
    </xf>
    <xf numFmtId="0" fontId="4" fillId="2" borderId="0" xfId="0" applyFont="1" applyFill="1" applyAlignment="1">
      <alignment horizontal="justify" vertical="justify"/>
    </xf>
    <xf numFmtId="0" fontId="6" fillId="2" borderId="8" xfId="0" applyFont="1" applyFill="1" applyBorder="1" applyAlignment="1">
      <alignment horizontal="justify" vertical="justify" wrapText="1"/>
    </xf>
    <xf numFmtId="0" fontId="5" fillId="2" borderId="9" xfId="0" applyFont="1" applyFill="1" applyBorder="1" applyAlignment="1">
      <alignment horizontal="center" vertical="justify" wrapText="1"/>
    </xf>
    <xf numFmtId="0" fontId="7" fillId="2" borderId="9" xfId="0" applyFont="1" applyFill="1" applyBorder="1" applyAlignment="1">
      <alignment horizontal="center" vertical="justify"/>
    </xf>
    <xf numFmtId="0" fontId="7" fillId="2" borderId="10" xfId="0" applyFont="1" applyFill="1" applyBorder="1" applyAlignment="1">
      <alignment horizontal="center"/>
    </xf>
    <xf numFmtId="0" fontId="4" fillId="2" borderId="8" xfId="0" applyFont="1" applyFill="1" applyBorder="1"/>
    <xf numFmtId="0" fontId="7" fillId="2" borderId="9" xfId="0" applyFont="1" applyFill="1" applyBorder="1" applyAlignment="1">
      <alignment horizontal="center"/>
    </xf>
    <xf numFmtId="0" fontId="6" fillId="0" borderId="8" xfId="0" applyFont="1" applyBorder="1" applyAlignment="1">
      <alignment horizontal="justify" wrapText="1"/>
    </xf>
    <xf numFmtId="0" fontId="6" fillId="2" borderId="8" xfId="0" applyFont="1" applyFill="1" applyBorder="1" applyAlignment="1">
      <alignment horizontal="justify"/>
    </xf>
    <xf numFmtId="0" fontId="6" fillId="2" borderId="8" xfId="0" applyFont="1" applyFill="1" applyBorder="1" applyAlignment="1">
      <alignment horizontal="left" indent="3"/>
    </xf>
    <xf numFmtId="0" fontId="0" fillId="2" borderId="0" xfId="0" applyFill="1"/>
    <xf numFmtId="0" fontId="1" fillId="2" borderId="0" xfId="0" applyFont="1" applyFill="1" applyAlignment="1">
      <alignment wrapText="1"/>
    </xf>
    <xf numFmtId="0" fontId="1" fillId="2" borderId="0" xfId="0" applyFont="1" applyFill="1"/>
    <xf numFmtId="0" fontId="3" fillId="2" borderId="9" xfId="0" applyFont="1" applyFill="1" applyBorder="1" applyAlignment="1">
      <alignment horizontal="center" wrapText="1"/>
    </xf>
    <xf numFmtId="0" fontId="6" fillId="2" borderId="8" xfId="0" applyFont="1" applyFill="1" applyBorder="1" applyAlignment="1">
      <alignment horizontal="justify" wrapText="1"/>
    </xf>
    <xf numFmtId="0" fontId="3" fillId="2" borderId="10" xfId="0" applyFont="1" applyFill="1" applyBorder="1" applyAlignment="1">
      <alignment horizontal="center"/>
    </xf>
    <xf numFmtId="0" fontId="3" fillId="2" borderId="9" xfId="0" applyFont="1" applyFill="1" applyBorder="1" applyAlignment="1">
      <alignment horizontal="center"/>
    </xf>
    <xf numFmtId="0" fontId="6" fillId="2" borderId="11" xfId="0" applyFont="1" applyFill="1" applyBorder="1" applyAlignment="1">
      <alignment horizontal="justify"/>
    </xf>
    <xf numFmtId="0" fontId="5" fillId="2" borderId="8" xfId="0" applyFont="1" applyFill="1" applyBorder="1" applyAlignment="1"/>
    <xf numFmtId="0" fontId="3" fillId="2" borderId="9" xfId="0" applyFont="1" applyFill="1" applyBorder="1" applyAlignment="1">
      <alignment horizontal="center" vertical="justify" wrapText="1"/>
    </xf>
    <xf numFmtId="0" fontId="1" fillId="2" borderId="0" xfId="0" applyFont="1" applyFill="1" applyAlignment="1">
      <alignment horizontal="justify" vertical="justify" wrapText="1"/>
    </xf>
    <xf numFmtId="0" fontId="5" fillId="2" borderId="0" xfId="0" applyFont="1" applyFill="1" applyAlignment="1">
      <alignment horizontal="center" wrapText="1"/>
    </xf>
    <xf numFmtId="0" fontId="6" fillId="2" borderId="0" xfId="0" applyFont="1" applyFill="1" applyAlignment="1">
      <alignment horizontal="left" wrapText="1"/>
    </xf>
    <xf numFmtId="0" fontId="5" fillId="2" borderId="0" xfId="0" applyFont="1" applyFill="1" applyAlignment="1">
      <alignment horizontal="left" wrapText="1"/>
    </xf>
    <xf numFmtId="0" fontId="2" fillId="2" borderId="0" xfId="0" applyFont="1" applyFill="1" applyAlignment="1">
      <alignment wrapText="1"/>
    </xf>
    <xf numFmtId="0" fontId="5" fillId="2" borderId="0" xfId="0" applyFont="1" applyFill="1" applyAlignment="1">
      <alignment horizontal="justify" wrapText="1"/>
    </xf>
    <xf numFmtId="0" fontId="1" fillId="2" borderId="12" xfId="0" applyFont="1" applyFill="1" applyBorder="1" applyAlignment="1">
      <alignment vertical="top" wrapText="1"/>
    </xf>
    <xf numFmtId="0" fontId="1" fillId="2" borderId="9" xfId="0" applyFont="1" applyFill="1" applyBorder="1" applyAlignment="1">
      <alignment horizontal="left" vertical="top" wrapText="1" indent="2"/>
    </xf>
    <xf numFmtId="0" fontId="1" fillId="2" borderId="13" xfId="0" applyFont="1" applyFill="1" applyBorder="1" applyAlignment="1">
      <alignment horizontal="left" vertical="top" wrapText="1" indent="1"/>
    </xf>
    <xf numFmtId="0" fontId="1" fillId="2" borderId="14" xfId="0" applyFont="1" applyFill="1" applyBorder="1" applyAlignment="1">
      <alignment vertical="top" wrapText="1"/>
    </xf>
    <xf numFmtId="0" fontId="1" fillId="2" borderId="10" xfId="0" applyFont="1" applyFill="1" applyBorder="1" applyAlignment="1">
      <alignment horizontal="center" vertical="top" wrapText="1"/>
    </xf>
    <xf numFmtId="0" fontId="1" fillId="2" borderId="15" xfId="0" applyFont="1" applyFill="1" applyBorder="1" applyAlignment="1">
      <alignment horizontal="center" vertical="top" wrapText="1"/>
    </xf>
    <xf numFmtId="0" fontId="1" fillId="2" borderId="3" xfId="0" applyFont="1" applyFill="1" applyBorder="1" applyAlignment="1">
      <alignment vertical="top" wrapText="1"/>
    </xf>
    <xf numFmtId="0" fontId="1" fillId="2" borderId="11" xfId="0" applyFont="1" applyFill="1" applyBorder="1" applyAlignment="1">
      <alignment horizontal="center" vertical="top" wrapText="1"/>
    </xf>
    <xf numFmtId="0" fontId="1" fillId="2" borderId="16" xfId="0" applyFont="1" applyFill="1" applyBorder="1" applyAlignment="1">
      <alignment horizontal="center" vertical="top" wrapText="1"/>
    </xf>
    <xf numFmtId="0" fontId="1" fillId="2" borderId="17" xfId="0" applyFont="1" applyFill="1" applyBorder="1" applyAlignment="1">
      <alignment vertical="top" wrapText="1"/>
    </xf>
    <xf numFmtId="0" fontId="1" fillId="2" borderId="10" xfId="0" applyFont="1" applyFill="1" applyBorder="1" applyAlignment="1">
      <alignment horizontal="left" vertical="top" wrapText="1" indent="2"/>
    </xf>
    <xf numFmtId="0" fontId="1" fillId="2" borderId="18" xfId="0" applyFont="1" applyFill="1" applyBorder="1" applyAlignment="1">
      <alignment horizontal="left" vertical="top" wrapText="1" indent="2"/>
    </xf>
    <xf numFmtId="0" fontId="3" fillId="2" borderId="14" xfId="0" applyFont="1" applyFill="1" applyBorder="1" applyAlignment="1">
      <alignment vertical="top" wrapText="1"/>
    </xf>
    <xf numFmtId="0" fontId="1" fillId="2" borderId="8" xfId="0" applyFont="1" applyFill="1" applyBorder="1" applyAlignment="1">
      <alignment vertical="top" wrapText="1"/>
    </xf>
    <xf numFmtId="0" fontId="1" fillId="2" borderId="1" xfId="0" applyFont="1" applyFill="1" applyBorder="1" applyAlignment="1">
      <alignment vertical="top" wrapText="1"/>
    </xf>
    <xf numFmtId="0" fontId="5" fillId="2" borderId="0" xfId="0" applyFont="1" applyFill="1" applyBorder="1" applyAlignment="1">
      <alignment horizontal="left" wrapText="1"/>
    </xf>
    <xf numFmtId="0" fontId="6" fillId="2" borderId="0" xfId="0" applyFont="1" applyFill="1" applyBorder="1" applyAlignment="1">
      <alignment horizontal="left" wrapText="1"/>
    </xf>
    <xf numFmtId="0" fontId="1" fillId="2" borderId="0" xfId="0" applyFont="1" applyFill="1" applyBorder="1" applyAlignment="1">
      <alignment horizontal="left" vertical="top" wrapText="1" indent="3"/>
    </xf>
    <xf numFmtId="0" fontId="2" fillId="2" borderId="0" xfId="0" applyFont="1" applyFill="1" applyBorder="1" applyAlignment="1">
      <alignment wrapText="1"/>
    </xf>
    <xf numFmtId="0" fontId="1" fillId="2" borderId="8" xfId="0" applyFont="1" applyFill="1" applyBorder="1" applyAlignment="1">
      <alignment horizontal="center" vertical="top" wrapText="1"/>
    </xf>
    <xf numFmtId="0" fontId="1" fillId="2" borderId="1" xfId="0" applyFont="1" applyFill="1" applyBorder="1" applyAlignment="1">
      <alignment horizontal="center" vertical="top" wrapText="1"/>
    </xf>
    <xf numFmtId="0" fontId="5" fillId="0" borderId="9" xfId="0" applyFont="1" applyFill="1" applyBorder="1" applyAlignment="1">
      <alignment horizontal="center" vertical="justify" wrapText="1"/>
    </xf>
    <xf numFmtId="0" fontId="1" fillId="0" borderId="9" xfId="0" applyFont="1" applyBorder="1" applyAlignment="1">
      <alignment horizontal="justify" vertical="justify" wrapText="1"/>
    </xf>
    <xf numFmtId="0" fontId="8" fillId="2" borderId="0" xfId="0" applyFont="1" applyFill="1" applyAlignment="1">
      <alignment horizontal="justify" wrapText="1"/>
    </xf>
    <xf numFmtId="0" fontId="3" fillId="2" borderId="0" xfId="0" applyFont="1" applyFill="1" applyAlignment="1">
      <alignment horizontal="right"/>
    </xf>
    <xf numFmtId="0" fontId="5" fillId="2" borderId="8" xfId="0" applyFont="1" applyFill="1" applyBorder="1" applyAlignment="1">
      <alignment horizontal="justify" vertical="justify" wrapText="1"/>
    </xf>
    <xf numFmtId="0" fontId="11" fillId="2" borderId="8" xfId="0" applyFont="1" applyFill="1" applyBorder="1" applyAlignment="1">
      <alignment horizontal="justify" vertical="justify" wrapText="1"/>
    </xf>
    <xf numFmtId="0" fontId="12" fillId="2" borderId="0" xfId="0" applyFont="1" applyFill="1" applyBorder="1" applyAlignment="1">
      <alignment horizontal="center" vertical="center" wrapText="1"/>
    </xf>
    <xf numFmtId="0" fontId="14" fillId="2" borderId="0" xfId="0" applyFont="1" applyFill="1" applyBorder="1" applyAlignment="1">
      <alignment vertical="center" wrapText="1"/>
    </xf>
    <xf numFmtId="0" fontId="16" fillId="2" borderId="0"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8" fillId="0" borderId="0" xfId="0" applyFont="1" applyAlignment="1">
      <alignment vertical="center"/>
    </xf>
    <xf numFmtId="0" fontId="18" fillId="0" borderId="0" xfId="0" applyFont="1" applyAlignment="1">
      <alignment vertical="center" wrapText="1"/>
    </xf>
    <xf numFmtId="0" fontId="18" fillId="2" borderId="0" xfId="0" applyFont="1" applyFill="1" applyAlignment="1">
      <alignment vertical="center"/>
    </xf>
    <xf numFmtId="0" fontId="12" fillId="2" borderId="2" xfId="0" applyFont="1" applyFill="1" applyBorder="1" applyAlignment="1">
      <alignment horizontal="center" vertical="center" wrapText="1"/>
    </xf>
    <xf numFmtId="0" fontId="18" fillId="2" borderId="0" xfId="0" applyFont="1" applyFill="1" applyBorder="1" applyAlignment="1">
      <alignment vertical="center"/>
    </xf>
    <xf numFmtId="0" fontId="12" fillId="2" borderId="0" xfId="0" applyFont="1" applyFill="1" applyBorder="1" applyAlignment="1">
      <alignment vertical="center" wrapText="1"/>
    </xf>
    <xf numFmtId="0" fontId="12" fillId="2" borderId="2" xfId="0" applyFont="1" applyFill="1" applyBorder="1" applyAlignment="1">
      <alignment vertical="center" wrapText="1"/>
    </xf>
    <xf numFmtId="43" fontId="18" fillId="2" borderId="0" xfId="1" applyFont="1" applyFill="1" applyBorder="1" applyAlignment="1">
      <alignment vertical="center"/>
    </xf>
    <xf numFmtId="43" fontId="18" fillId="2" borderId="0" xfId="1" applyFont="1" applyFill="1" applyBorder="1" applyAlignment="1">
      <alignment vertical="center" wrapText="1"/>
    </xf>
    <xf numFmtId="0" fontId="18" fillId="2" borderId="2" xfId="0" applyFont="1" applyFill="1" applyBorder="1" applyAlignment="1">
      <alignment vertical="center" wrapText="1"/>
    </xf>
    <xf numFmtId="0" fontId="18" fillId="2" borderId="0" xfId="0" applyFont="1" applyFill="1" applyBorder="1" applyAlignment="1">
      <alignment vertical="center" wrapText="1"/>
    </xf>
    <xf numFmtId="0" fontId="19" fillId="2" borderId="2" xfId="0" applyFont="1" applyFill="1" applyBorder="1" applyAlignment="1">
      <alignment vertical="center" wrapText="1"/>
    </xf>
    <xf numFmtId="0" fontId="19" fillId="2" borderId="0" xfId="0" applyFont="1" applyFill="1" applyBorder="1" applyAlignment="1">
      <alignment horizontal="center" vertical="center" wrapText="1"/>
    </xf>
    <xf numFmtId="0" fontId="18" fillId="2" borderId="2" xfId="0" applyFont="1" applyFill="1" applyBorder="1" applyAlignment="1">
      <alignment vertical="center"/>
    </xf>
    <xf numFmtId="0" fontId="18" fillId="2" borderId="3" xfId="0" applyFont="1" applyFill="1" applyBorder="1" applyAlignment="1">
      <alignment vertical="center"/>
    </xf>
    <xf numFmtId="43" fontId="18" fillId="2" borderId="0" xfId="1" applyFont="1" applyFill="1" applyAlignment="1">
      <alignment vertical="center"/>
    </xf>
    <xf numFmtId="0" fontId="18" fillId="2" borderId="0" xfId="0" applyFont="1" applyFill="1" applyAlignment="1">
      <alignment vertical="center" wrapText="1"/>
    </xf>
    <xf numFmtId="43" fontId="18" fillId="2" borderId="0" xfId="1" applyFont="1" applyFill="1" applyAlignment="1">
      <alignment vertical="center" wrapText="1"/>
    </xf>
    <xf numFmtId="0" fontId="18" fillId="0" borderId="14" xfId="0" applyFont="1" applyBorder="1" applyAlignment="1">
      <alignment vertical="center"/>
    </xf>
    <xf numFmtId="43" fontId="18" fillId="0" borderId="19" xfId="1" applyFont="1" applyBorder="1" applyAlignment="1">
      <alignment vertical="center"/>
    </xf>
    <xf numFmtId="0" fontId="18" fillId="0" borderId="19" xfId="0" applyFont="1" applyBorder="1" applyAlignment="1">
      <alignment vertical="center" wrapText="1"/>
    </xf>
    <xf numFmtId="43" fontId="18" fillId="0" borderId="19" xfId="1" applyFont="1" applyBorder="1" applyAlignment="1">
      <alignment vertical="center" wrapText="1"/>
    </xf>
    <xf numFmtId="43" fontId="18" fillId="0" borderId="15" xfId="1" applyFont="1" applyBorder="1" applyAlignment="1">
      <alignment vertical="center"/>
    </xf>
    <xf numFmtId="43" fontId="18" fillId="2" borderId="1" xfId="1" applyFont="1" applyFill="1" applyBorder="1" applyAlignment="1">
      <alignment vertical="center"/>
    </xf>
    <xf numFmtId="0" fontId="17" fillId="2" borderId="2" xfId="0" applyFont="1" applyFill="1" applyBorder="1" applyAlignment="1">
      <alignment vertical="center"/>
    </xf>
    <xf numFmtId="0" fontId="17" fillId="2" borderId="0" xfId="0" applyFont="1" applyFill="1" applyBorder="1" applyAlignment="1">
      <alignment vertical="center"/>
    </xf>
    <xf numFmtId="0" fontId="17" fillId="2" borderId="1" xfId="0" applyFont="1" applyFill="1" applyBorder="1" applyAlignment="1">
      <alignment vertical="center"/>
    </xf>
    <xf numFmtId="0" fontId="17" fillId="2" borderId="0" xfId="0" applyFont="1" applyFill="1" applyAlignment="1">
      <alignment vertical="center"/>
    </xf>
    <xf numFmtId="43" fontId="17" fillId="2" borderId="0" xfId="1" applyFont="1" applyFill="1" applyAlignment="1">
      <alignment vertical="center"/>
    </xf>
    <xf numFmtId="43" fontId="17" fillId="2" borderId="0" xfId="1" quotePrefix="1" applyFont="1" applyFill="1" applyBorder="1" applyAlignment="1">
      <alignment vertical="center"/>
    </xf>
    <xf numFmtId="43" fontId="17" fillId="2" borderId="0" xfId="1" applyFont="1" applyFill="1" applyBorder="1" applyAlignment="1">
      <alignment vertical="center"/>
    </xf>
    <xf numFmtId="164" fontId="12" fillId="2" borderId="0" xfId="1" applyNumberFormat="1" applyFont="1" applyFill="1" applyBorder="1" applyAlignment="1">
      <alignment vertical="center"/>
    </xf>
    <xf numFmtId="164" fontId="18" fillId="2" borderId="0" xfId="1" applyNumberFormat="1" applyFont="1" applyFill="1" applyBorder="1" applyAlignment="1">
      <alignment vertical="center"/>
    </xf>
    <xf numFmtId="164" fontId="18" fillId="2" borderId="0" xfId="1" applyNumberFormat="1" applyFont="1" applyFill="1" applyBorder="1" applyAlignment="1">
      <alignment vertical="center" wrapText="1"/>
    </xf>
    <xf numFmtId="164" fontId="18" fillId="2" borderId="22" xfId="1" applyNumberFormat="1" applyFont="1" applyFill="1" applyBorder="1" applyAlignment="1">
      <alignment vertical="center"/>
    </xf>
    <xf numFmtId="164" fontId="18" fillId="2" borderId="0" xfId="1" applyNumberFormat="1" applyFont="1" applyFill="1" applyAlignment="1">
      <alignment vertical="center"/>
    </xf>
    <xf numFmtId="164" fontId="12" fillId="2" borderId="0" xfId="1" applyNumberFormat="1" applyFont="1" applyFill="1" applyBorder="1" applyAlignment="1">
      <alignment vertical="center" wrapText="1"/>
    </xf>
    <xf numFmtId="164" fontId="18" fillId="2" borderId="1" xfId="1" applyNumberFormat="1" applyFont="1" applyFill="1" applyBorder="1" applyAlignment="1">
      <alignment vertical="center"/>
    </xf>
    <xf numFmtId="164" fontId="14" fillId="2" borderId="0" xfId="1" applyNumberFormat="1" applyFont="1" applyFill="1" applyBorder="1" applyAlignment="1">
      <alignment vertical="center" wrapText="1"/>
    </xf>
    <xf numFmtId="164" fontId="14" fillId="2" borderId="1" xfId="1" applyNumberFormat="1" applyFont="1" applyFill="1" applyBorder="1" applyAlignment="1">
      <alignment vertical="center"/>
    </xf>
    <xf numFmtId="164" fontId="25" fillId="2" borderId="0" xfId="1" applyNumberFormat="1" applyFont="1" applyFill="1" applyBorder="1" applyAlignment="1">
      <alignment vertical="center"/>
    </xf>
    <xf numFmtId="164" fontId="25" fillId="2" borderId="0" xfId="1" applyNumberFormat="1" applyFont="1" applyFill="1" applyBorder="1" applyAlignment="1">
      <alignment vertical="center" wrapText="1"/>
    </xf>
    <xf numFmtId="164" fontId="25" fillId="2" borderId="1" xfId="1" applyNumberFormat="1" applyFont="1" applyFill="1" applyBorder="1" applyAlignment="1">
      <alignment vertical="center"/>
    </xf>
    <xf numFmtId="164" fontId="26" fillId="2" borderId="0" xfId="1" applyNumberFormat="1" applyFont="1" applyFill="1" applyBorder="1" applyAlignment="1">
      <alignment vertical="center"/>
    </xf>
    <xf numFmtId="164" fontId="26" fillId="2" borderId="0" xfId="1" applyNumberFormat="1" applyFont="1" applyFill="1" applyBorder="1" applyAlignment="1">
      <alignment vertical="center" wrapText="1"/>
    </xf>
    <xf numFmtId="164" fontId="26" fillId="2" borderId="1" xfId="1" applyNumberFormat="1" applyFont="1" applyFill="1" applyBorder="1" applyAlignment="1">
      <alignment vertical="center" wrapText="1"/>
    </xf>
    <xf numFmtId="164" fontId="25" fillId="2" borderId="1" xfId="1" applyNumberFormat="1" applyFont="1" applyFill="1" applyBorder="1" applyAlignment="1">
      <alignment vertical="center" wrapText="1"/>
    </xf>
    <xf numFmtId="0" fontId="25" fillId="0" borderId="0" xfId="0" applyFont="1" applyAlignment="1">
      <alignment vertical="center"/>
    </xf>
    <xf numFmtId="0" fontId="25" fillId="2" borderId="0" xfId="0" applyFont="1" applyFill="1" applyAlignment="1">
      <alignment vertical="center"/>
    </xf>
    <xf numFmtId="0" fontId="25" fillId="2" borderId="0" xfId="0" applyFont="1" applyFill="1" applyBorder="1" applyAlignment="1">
      <alignment vertical="center"/>
    </xf>
    <xf numFmtId="0" fontId="26" fillId="2" borderId="2" xfId="0" applyFont="1" applyFill="1" applyBorder="1" applyAlignment="1">
      <alignment horizontal="left" vertical="center" wrapText="1" shrinkToFit="1"/>
    </xf>
    <xf numFmtId="0" fontId="28" fillId="2" borderId="2" xfId="0" applyFont="1" applyFill="1" applyBorder="1" applyAlignment="1">
      <alignment horizontal="left" vertical="center" wrapText="1" shrinkToFit="1"/>
    </xf>
    <xf numFmtId="0" fontId="16" fillId="2" borderId="2" xfId="0" applyFont="1" applyFill="1" applyBorder="1" applyAlignment="1">
      <alignment horizontal="left" vertical="center" wrapText="1" shrinkToFit="1"/>
    </xf>
    <xf numFmtId="0" fontId="29" fillId="2" borderId="2" xfId="0" applyFont="1" applyFill="1" applyBorder="1" applyAlignment="1">
      <alignment horizontal="left" vertical="center" wrapText="1" shrinkToFit="1"/>
    </xf>
    <xf numFmtId="0" fontId="32" fillId="2" borderId="2" xfId="0" applyFont="1" applyFill="1" applyBorder="1" applyAlignment="1">
      <alignment horizontal="left" vertical="center" wrapText="1" shrinkToFit="1"/>
    </xf>
    <xf numFmtId="0" fontId="18" fillId="2" borderId="14" xfId="0" applyFont="1" applyFill="1" applyBorder="1" applyAlignment="1">
      <alignment vertical="center"/>
    </xf>
    <xf numFmtId="43" fontId="18" fillId="2" borderId="19" xfId="1" applyFont="1" applyFill="1" applyBorder="1" applyAlignment="1">
      <alignment vertical="center"/>
    </xf>
    <xf numFmtId="0" fontId="18" fillId="2" borderId="19" xfId="0" applyFont="1" applyFill="1" applyBorder="1" applyAlignment="1">
      <alignment vertical="center" wrapText="1"/>
    </xf>
    <xf numFmtId="43" fontId="18" fillId="2" borderId="15" xfId="1" applyFont="1" applyFill="1" applyBorder="1" applyAlignment="1">
      <alignment vertical="center" wrapText="1"/>
    </xf>
    <xf numFmtId="43" fontId="18" fillId="2" borderId="1" xfId="1" applyFont="1" applyFill="1" applyBorder="1" applyAlignment="1">
      <alignment vertical="center" wrapText="1"/>
    </xf>
    <xf numFmtId="0" fontId="26" fillId="2" borderId="2" xfId="0" applyFont="1" applyFill="1" applyBorder="1" applyAlignment="1">
      <alignment vertical="center" wrapText="1"/>
    </xf>
    <xf numFmtId="0" fontId="25" fillId="2" borderId="2" xfId="0" applyFont="1" applyFill="1" applyBorder="1" applyAlignment="1">
      <alignment vertical="center" wrapText="1"/>
    </xf>
    <xf numFmtId="0" fontId="25" fillId="2" borderId="2" xfId="0" applyFont="1" applyFill="1" applyBorder="1" applyAlignment="1">
      <alignment horizontal="left" vertical="center" wrapText="1"/>
    </xf>
    <xf numFmtId="43" fontId="25" fillId="2" borderId="1" xfId="1" applyFont="1" applyFill="1" applyBorder="1" applyAlignment="1">
      <alignment vertical="center"/>
    </xf>
    <xf numFmtId="0" fontId="25" fillId="2" borderId="14" xfId="0" applyFont="1" applyFill="1" applyBorder="1" applyAlignment="1">
      <alignment vertical="center"/>
    </xf>
    <xf numFmtId="0" fontId="25" fillId="2" borderId="19" xfId="0" applyFont="1" applyFill="1" applyBorder="1" applyAlignment="1">
      <alignment vertical="center"/>
    </xf>
    <xf numFmtId="0" fontId="25" fillId="2" borderId="15" xfId="0" applyFont="1" applyFill="1" applyBorder="1" applyAlignment="1">
      <alignment vertical="center"/>
    </xf>
    <xf numFmtId="0" fontId="25" fillId="2" borderId="1" xfId="0" applyFont="1" applyFill="1" applyBorder="1" applyAlignment="1">
      <alignment vertical="center"/>
    </xf>
    <xf numFmtId="43" fontId="25" fillId="2" borderId="0" xfId="0" applyNumberFormat="1" applyFont="1" applyFill="1" applyAlignment="1">
      <alignment vertical="center"/>
    </xf>
    <xf numFmtId="164" fontId="25" fillId="2" borderId="32" xfId="1" applyNumberFormat="1" applyFont="1" applyFill="1" applyBorder="1" applyAlignment="1">
      <alignment vertical="center"/>
    </xf>
    <xf numFmtId="164" fontId="25" fillId="2" borderId="33" xfId="1" applyNumberFormat="1" applyFont="1" applyFill="1" applyBorder="1" applyAlignment="1">
      <alignment vertical="center"/>
    </xf>
    <xf numFmtId="164" fontId="25" fillId="2" borderId="33" xfId="1" applyNumberFormat="1" applyFont="1" applyFill="1" applyBorder="1" applyAlignment="1">
      <alignment horizontal="left" vertical="center" wrapText="1"/>
    </xf>
    <xf numFmtId="164" fontId="25" fillId="2" borderId="33" xfId="1" applyNumberFormat="1" applyFont="1" applyFill="1" applyBorder="1" applyAlignment="1">
      <alignment vertical="center" wrapText="1"/>
    </xf>
    <xf numFmtId="43" fontId="18" fillId="2" borderId="19" xfId="1" applyFont="1" applyFill="1" applyBorder="1" applyAlignment="1">
      <alignment vertical="center" wrapText="1"/>
    </xf>
    <xf numFmtId="164" fontId="13" fillId="2" borderId="35" xfId="1" applyNumberFormat="1" applyFont="1" applyFill="1" applyBorder="1" applyAlignment="1">
      <alignment horizontal="left" vertical="center" wrapText="1"/>
    </xf>
    <xf numFmtId="0" fontId="26" fillId="2" borderId="14" xfId="0" applyFont="1" applyFill="1" applyBorder="1" applyAlignment="1">
      <alignment horizontal="left" vertical="center" wrapText="1"/>
    </xf>
    <xf numFmtId="38" fontId="33" fillId="3" borderId="10" xfId="0" applyNumberFormat="1" applyFont="1" applyFill="1" applyBorder="1" applyAlignment="1">
      <alignment horizontal="center" vertical="center" wrapText="1"/>
    </xf>
    <xf numFmtId="0" fontId="34" fillId="2" borderId="19" xfId="0" applyFont="1" applyFill="1" applyBorder="1" applyAlignment="1">
      <alignment vertical="center"/>
    </xf>
    <xf numFmtId="38" fontId="34" fillId="2" borderId="15" xfId="0" applyNumberFormat="1" applyFont="1" applyFill="1" applyBorder="1" applyAlignment="1">
      <alignment vertical="center"/>
    </xf>
    <xf numFmtId="0" fontId="34" fillId="2" borderId="0" xfId="0" applyFont="1" applyFill="1" applyBorder="1" applyAlignment="1">
      <alignment vertical="center"/>
    </xf>
    <xf numFmtId="38" fontId="34" fillId="2" borderId="1" xfId="0" applyNumberFormat="1" applyFont="1" applyFill="1" applyBorder="1" applyAlignment="1">
      <alignment vertical="center"/>
    </xf>
    <xf numFmtId="49" fontId="12" fillId="2" borderId="47" xfId="0" applyNumberFormat="1" applyFont="1" applyFill="1" applyBorder="1" applyAlignment="1">
      <alignment horizontal="center" vertical="center"/>
    </xf>
    <xf numFmtId="0" fontId="1" fillId="0" borderId="0" xfId="0" applyFont="1" applyAlignment="1">
      <alignment vertical="center"/>
    </xf>
    <xf numFmtId="0" fontId="1" fillId="2" borderId="0" xfId="0" applyFont="1" applyFill="1" applyAlignment="1">
      <alignment vertical="center"/>
    </xf>
    <xf numFmtId="0" fontId="35" fillId="3" borderId="41" xfId="0" applyFont="1" applyFill="1" applyBorder="1" applyAlignment="1">
      <alignment horizontal="center" vertical="center" wrapText="1"/>
    </xf>
    <xf numFmtId="0" fontId="35" fillId="3" borderId="42" xfId="0" applyFont="1" applyFill="1" applyBorder="1" applyAlignment="1">
      <alignment horizontal="center" vertical="center" wrapText="1"/>
    </xf>
    <xf numFmtId="0" fontId="35" fillId="3" borderId="40" xfId="0" applyFont="1" applyFill="1" applyBorder="1" applyAlignment="1">
      <alignment horizontal="center" vertical="center" wrapText="1"/>
    </xf>
    <xf numFmtId="0" fontId="36" fillId="2" borderId="0" xfId="0" applyFont="1" applyFill="1" applyAlignment="1">
      <alignment vertical="center"/>
    </xf>
    <xf numFmtId="0" fontId="37" fillId="2" borderId="0" xfId="0" applyFont="1" applyFill="1" applyAlignment="1">
      <alignment horizontal="center" vertical="center"/>
    </xf>
    <xf numFmtId="0" fontId="0" fillId="0" borderId="0" xfId="0" applyAlignment="1">
      <alignment vertical="center"/>
    </xf>
    <xf numFmtId="0" fontId="39" fillId="3" borderId="9" xfId="0" applyFont="1" applyFill="1" applyBorder="1" applyAlignment="1">
      <alignment horizontal="center" vertical="center" wrapText="1"/>
    </xf>
    <xf numFmtId="3" fontId="39" fillId="3" borderId="13" xfId="0" applyNumberFormat="1" applyFont="1" applyFill="1" applyBorder="1" applyAlignment="1">
      <alignment horizontal="center" vertical="center" wrapText="1"/>
    </xf>
    <xf numFmtId="0" fontId="31" fillId="2" borderId="12" xfId="0" applyFont="1" applyFill="1" applyBorder="1" applyAlignment="1">
      <alignment horizontal="center" vertical="center"/>
    </xf>
    <xf numFmtId="0" fontId="31" fillId="2" borderId="24" xfId="0" applyFont="1" applyFill="1" applyBorder="1" applyAlignment="1">
      <alignment horizontal="center" vertical="center"/>
    </xf>
    <xf numFmtId="0" fontId="36" fillId="2" borderId="24" xfId="0" applyFont="1" applyFill="1" applyBorder="1" applyAlignment="1">
      <alignment vertical="center"/>
    </xf>
    <xf numFmtId="0" fontId="36" fillId="2" borderId="13" xfId="0" applyFont="1" applyFill="1" applyBorder="1" applyAlignment="1">
      <alignment vertical="center"/>
    </xf>
    <xf numFmtId="0" fontId="34" fillId="2" borderId="9" xfId="0" applyFont="1" applyFill="1" applyBorder="1" applyAlignment="1">
      <alignment horizontal="center" vertical="center" wrapText="1"/>
    </xf>
    <xf numFmtId="0" fontId="34" fillId="2" borderId="9"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34" fillId="2" borderId="9" xfId="0" applyFont="1" applyFill="1" applyBorder="1" applyAlignment="1">
      <alignment vertical="center" wrapText="1"/>
    </xf>
    <xf numFmtId="165" fontId="34" fillId="2" borderId="9" xfId="2" applyNumberFormat="1" applyFont="1" applyFill="1" applyBorder="1" applyAlignment="1">
      <alignment vertical="center" wrapText="1"/>
    </xf>
    <xf numFmtId="165" fontId="34" fillId="2" borderId="9" xfId="2" applyNumberFormat="1" applyFont="1" applyFill="1" applyBorder="1" applyAlignment="1">
      <alignment horizontal="center" vertical="center" wrapText="1"/>
    </xf>
    <xf numFmtId="0" fontId="39" fillId="2" borderId="9" xfId="0" applyFont="1" applyFill="1" applyBorder="1" applyAlignment="1">
      <alignment horizontal="center" vertical="center"/>
    </xf>
    <xf numFmtId="0" fontId="36" fillId="2" borderId="9" xfId="0" applyFont="1" applyFill="1" applyBorder="1" applyAlignment="1">
      <alignment vertical="center"/>
    </xf>
    <xf numFmtId="165" fontId="36" fillId="2" borderId="9" xfId="0" applyNumberFormat="1" applyFont="1" applyFill="1" applyBorder="1" applyAlignment="1">
      <alignment vertical="center"/>
    </xf>
    <xf numFmtId="0" fontId="39" fillId="2" borderId="10" xfId="0" applyFont="1" applyFill="1" applyBorder="1" applyAlignment="1">
      <alignment horizontal="center" vertical="center"/>
    </xf>
    <xf numFmtId="0" fontId="36" fillId="2" borderId="10" xfId="0" applyFont="1" applyFill="1" applyBorder="1" applyAlignment="1">
      <alignment vertical="center"/>
    </xf>
    <xf numFmtId="165" fontId="36" fillId="2" borderId="10" xfId="0" applyNumberFormat="1" applyFont="1" applyFill="1" applyBorder="1" applyAlignment="1">
      <alignment vertical="center"/>
    </xf>
    <xf numFmtId="165" fontId="41" fillId="2" borderId="9" xfId="1" applyNumberFormat="1" applyFont="1" applyFill="1" applyBorder="1" applyAlignment="1">
      <alignment horizontal="center" vertical="center"/>
    </xf>
    <xf numFmtId="0" fontId="36" fillId="2" borderId="14" xfId="0" applyFont="1" applyFill="1" applyBorder="1" applyAlignment="1">
      <alignment vertical="center"/>
    </xf>
    <xf numFmtId="0" fontId="36" fillId="2" borderId="19" xfId="0" applyFont="1" applyFill="1" applyBorder="1" applyAlignment="1">
      <alignment vertical="center"/>
    </xf>
    <xf numFmtId="0" fontId="36" fillId="2" borderId="15" xfId="0" applyFont="1" applyFill="1" applyBorder="1" applyAlignment="1">
      <alignment vertical="center"/>
    </xf>
    <xf numFmtId="0" fontId="36" fillId="2" borderId="2" xfId="0" applyFont="1" applyFill="1" applyBorder="1" applyAlignment="1">
      <alignment vertical="center"/>
    </xf>
    <xf numFmtId="0" fontId="36" fillId="2" borderId="0" xfId="0" applyFont="1" applyFill="1" applyBorder="1" applyAlignment="1">
      <alignment vertical="center"/>
    </xf>
    <xf numFmtId="0" fontId="36" fillId="2" borderId="1" xfId="0" applyFont="1" applyFill="1" applyBorder="1" applyAlignment="1">
      <alignment vertical="center"/>
    </xf>
    <xf numFmtId="0" fontId="0" fillId="2" borderId="0" xfId="0" applyFill="1" applyAlignment="1">
      <alignment vertical="center"/>
    </xf>
    <xf numFmtId="0" fontId="0" fillId="2" borderId="2" xfId="0" applyFill="1" applyBorder="1" applyAlignment="1">
      <alignment vertical="center"/>
    </xf>
    <xf numFmtId="0" fontId="36" fillId="2" borderId="3" xfId="0" applyFont="1" applyFill="1" applyBorder="1" applyAlignment="1">
      <alignment vertical="center"/>
    </xf>
    <xf numFmtId="0" fontId="36" fillId="2" borderId="22" xfId="0" applyFont="1" applyFill="1" applyBorder="1" applyAlignment="1">
      <alignment vertical="center"/>
    </xf>
    <xf numFmtId="0" fontId="36" fillId="2" borderId="16" xfId="0" applyFont="1" applyFill="1" applyBorder="1" applyAlignment="1">
      <alignment vertical="center"/>
    </xf>
    <xf numFmtId="0" fontId="36" fillId="2" borderId="0" xfId="0" applyFont="1" applyFill="1" applyAlignment="1">
      <alignment horizontal="left" vertical="center"/>
    </xf>
    <xf numFmtId="0" fontId="36" fillId="0" borderId="0" xfId="0" applyFont="1" applyAlignment="1">
      <alignment horizontal="left" vertical="center"/>
    </xf>
    <xf numFmtId="0" fontId="35" fillId="2" borderId="2" xfId="0" applyFont="1" applyFill="1" applyBorder="1" applyAlignment="1" applyProtection="1">
      <alignment horizontal="center" vertical="center"/>
    </xf>
    <xf numFmtId="0" fontId="35" fillId="2" borderId="0" xfId="0" applyFont="1" applyFill="1" applyBorder="1" applyAlignment="1" applyProtection="1">
      <alignment horizontal="center" vertical="center"/>
    </xf>
    <xf numFmtId="0" fontId="35" fillId="2" borderId="1" xfId="0" applyFont="1" applyFill="1" applyBorder="1" applyAlignment="1" applyProtection="1">
      <alignment horizontal="center" vertical="center"/>
    </xf>
    <xf numFmtId="0" fontId="26" fillId="3" borderId="36" xfId="0" applyFont="1" applyFill="1" applyBorder="1" applyAlignment="1">
      <alignment vertical="center" wrapText="1"/>
    </xf>
    <xf numFmtId="0" fontId="25" fillId="0" borderId="0" xfId="0" applyFont="1" applyAlignment="1">
      <alignment vertical="center" wrapText="1"/>
    </xf>
    <xf numFmtId="0" fontId="26" fillId="2" borderId="36" xfId="0" applyFont="1" applyFill="1" applyBorder="1" applyAlignment="1">
      <alignment vertical="center" wrapText="1"/>
    </xf>
    <xf numFmtId="0" fontId="26" fillId="2" borderId="3" xfId="0" applyFont="1" applyFill="1" applyBorder="1" applyAlignment="1">
      <alignment vertical="center" wrapText="1"/>
    </xf>
    <xf numFmtId="0" fontId="25" fillId="2" borderId="0" xfId="0" applyFont="1" applyFill="1" applyBorder="1" applyAlignment="1">
      <alignment vertical="center" wrapText="1"/>
    </xf>
    <xf numFmtId="0" fontId="25" fillId="0" borderId="0" xfId="0" applyFont="1" applyBorder="1" applyAlignment="1">
      <alignment vertical="center"/>
    </xf>
    <xf numFmtId="0" fontId="1" fillId="0" borderId="2" xfId="0" applyFont="1" applyBorder="1" applyAlignment="1">
      <alignment vertical="center" wrapText="1"/>
    </xf>
    <xf numFmtId="0" fontId="1" fillId="0" borderId="0" xfId="0" applyFont="1" applyBorder="1" applyAlignment="1">
      <alignment vertical="center" wrapText="1"/>
    </xf>
    <xf numFmtId="0" fontId="25" fillId="0" borderId="0" xfId="0" applyFont="1" applyBorder="1" applyAlignment="1">
      <alignment vertical="center" wrapText="1"/>
    </xf>
    <xf numFmtId="164" fontId="27" fillId="2" borderId="45" xfId="1" applyNumberFormat="1" applyFont="1" applyFill="1" applyBorder="1" applyAlignment="1">
      <alignment vertical="center"/>
    </xf>
    <xf numFmtId="164" fontId="27" fillId="2" borderId="43" xfId="1" applyNumberFormat="1" applyFont="1" applyFill="1" applyBorder="1" applyAlignment="1">
      <alignment vertical="center"/>
    </xf>
    <xf numFmtId="164" fontId="25" fillId="2" borderId="45" xfId="1" applyNumberFormat="1" applyFont="1" applyFill="1" applyBorder="1" applyAlignment="1">
      <alignment vertical="center"/>
    </xf>
    <xf numFmtId="164" fontId="25" fillId="2" borderId="43" xfId="1" applyNumberFormat="1" applyFont="1" applyFill="1" applyBorder="1" applyAlignment="1">
      <alignment vertical="center"/>
    </xf>
    <xf numFmtId="43" fontId="25" fillId="2" borderId="0" xfId="1" applyFont="1" applyFill="1" applyAlignment="1">
      <alignment vertical="center"/>
    </xf>
    <xf numFmtId="43" fontId="48" fillId="2" borderId="0" xfId="1" applyFont="1" applyFill="1" applyAlignment="1">
      <alignment vertical="center"/>
    </xf>
    <xf numFmtId="4" fontId="50" fillId="0" borderId="0" xfId="0" applyNumberFormat="1" applyFont="1" applyAlignment="1">
      <alignment vertical="center"/>
    </xf>
    <xf numFmtId="43" fontId="25" fillId="2" borderId="19" xfId="1" applyFont="1" applyFill="1" applyBorder="1" applyAlignment="1">
      <alignment vertical="center"/>
    </xf>
    <xf numFmtId="43" fontId="25" fillId="0" borderId="0" xfId="1" applyFont="1" applyAlignment="1">
      <alignment vertical="center"/>
    </xf>
    <xf numFmtId="38" fontId="12" fillId="2" borderId="0" xfId="1" applyNumberFormat="1" applyFont="1" applyFill="1" applyBorder="1" applyAlignment="1">
      <alignment horizontal="left" vertical="center" wrapText="1"/>
    </xf>
    <xf numFmtId="38" fontId="18" fillId="2" borderId="0" xfId="1" applyNumberFormat="1" applyFont="1" applyFill="1" applyBorder="1" applyAlignment="1">
      <alignment horizontal="left" vertical="center" wrapText="1"/>
    </xf>
    <xf numFmtId="38" fontId="18" fillId="2" borderId="0" xfId="1" applyNumberFormat="1" applyFont="1" applyFill="1" applyBorder="1" applyAlignment="1">
      <alignment vertical="center" wrapText="1"/>
    </xf>
    <xf numFmtId="38" fontId="25" fillId="2" borderId="0" xfId="1" applyNumberFormat="1" applyFont="1" applyFill="1" applyAlignment="1">
      <alignment vertical="center"/>
    </xf>
    <xf numFmtId="38" fontId="18" fillId="2" borderId="19" xfId="1" applyNumberFormat="1" applyFont="1" applyFill="1" applyBorder="1" applyAlignment="1">
      <alignment vertical="center" wrapText="1"/>
    </xf>
    <xf numFmtId="38" fontId="25" fillId="0" borderId="0" xfId="1" applyNumberFormat="1" applyFont="1" applyAlignment="1">
      <alignment vertical="center"/>
    </xf>
    <xf numFmtId="164" fontId="25" fillId="0" borderId="0" xfId="0" applyNumberFormat="1" applyFont="1" applyAlignment="1">
      <alignment vertical="center"/>
    </xf>
    <xf numFmtId="164" fontId="47" fillId="0" borderId="0" xfId="0" applyNumberFormat="1" applyFont="1" applyAlignment="1">
      <alignment vertical="center"/>
    </xf>
    <xf numFmtId="43" fontId="25" fillId="0" borderId="0" xfId="0" applyNumberFormat="1" applyFont="1" applyAlignment="1">
      <alignment vertical="center"/>
    </xf>
    <xf numFmtId="0" fontId="25" fillId="0" borderId="0" xfId="1" applyNumberFormat="1" applyFont="1" applyAlignment="1">
      <alignment vertical="center"/>
    </xf>
    <xf numFmtId="17" fontId="26" fillId="0" borderId="0" xfId="1" applyNumberFormat="1" applyFont="1" applyAlignment="1">
      <alignment horizontal="center" vertical="center"/>
    </xf>
    <xf numFmtId="43" fontId="26" fillId="0" borderId="0" xfId="1" applyFont="1" applyAlignment="1">
      <alignment horizontal="center" vertical="center"/>
    </xf>
    <xf numFmtId="0" fontId="26" fillId="0" borderId="0" xfId="1" applyNumberFormat="1" applyFont="1" applyAlignment="1">
      <alignment horizontal="center" vertical="center"/>
    </xf>
    <xf numFmtId="0" fontId="26" fillId="0" borderId="0" xfId="0" applyFont="1" applyAlignment="1">
      <alignment horizontal="center" vertical="center"/>
    </xf>
    <xf numFmtId="43" fontId="26" fillId="0" borderId="0" xfId="1" applyFont="1" applyAlignment="1">
      <alignment vertical="center"/>
    </xf>
    <xf numFmtId="43" fontId="25" fillId="5" borderId="0" xfId="1" applyFont="1" applyFill="1" applyAlignment="1">
      <alignment vertical="center"/>
    </xf>
    <xf numFmtId="43" fontId="26" fillId="5" borderId="0" xfId="1" applyFont="1" applyFill="1" applyAlignment="1">
      <alignment vertical="center"/>
    </xf>
    <xf numFmtId="0" fontId="25" fillId="5" borderId="0" xfId="0" applyFont="1" applyFill="1" applyAlignment="1">
      <alignment vertical="center"/>
    </xf>
    <xf numFmtId="43" fontId="26" fillId="5" borderId="0" xfId="0" applyNumberFormat="1" applyFont="1" applyFill="1" applyAlignment="1">
      <alignment vertical="center"/>
    </xf>
    <xf numFmtId="43" fontId="25" fillId="2" borderId="43" xfId="1" applyFont="1" applyFill="1" applyBorder="1" applyAlignment="1">
      <alignment vertical="center"/>
    </xf>
    <xf numFmtId="0" fontId="26" fillId="4" borderId="9" xfId="0" applyFont="1" applyFill="1" applyBorder="1" applyAlignment="1">
      <alignment horizontal="center" vertical="center" wrapText="1"/>
    </xf>
    <xf numFmtId="0" fontId="18" fillId="0" borderId="0" xfId="0" applyFont="1" applyFill="1" applyBorder="1" applyAlignment="1">
      <alignment vertical="center"/>
    </xf>
    <xf numFmtId="0" fontId="12"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0" xfId="0" applyFont="1" applyFill="1" applyBorder="1" applyAlignment="1">
      <alignment vertical="center"/>
    </xf>
    <xf numFmtId="0" fontId="12" fillId="0" borderId="0" xfId="0" applyFont="1" applyFill="1" applyBorder="1" applyAlignment="1">
      <alignment horizontal="left" vertical="center"/>
    </xf>
    <xf numFmtId="0" fontId="12" fillId="0" borderId="0" xfId="0" applyFont="1" applyFill="1" applyBorder="1" applyAlignment="1">
      <alignment horizontal="justify" vertical="center"/>
    </xf>
    <xf numFmtId="0" fontId="12" fillId="0"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18" fillId="0" borderId="0" xfId="0" applyFont="1" applyFill="1" applyBorder="1" applyAlignment="1">
      <alignment horizontal="justify" vertical="center" wrapText="1"/>
    </xf>
    <xf numFmtId="0" fontId="18" fillId="0" borderId="0" xfId="0" applyFont="1" applyFill="1" applyBorder="1" applyAlignment="1">
      <alignment horizontal="center" vertical="center" wrapText="1"/>
    </xf>
    <xf numFmtId="6" fontId="18" fillId="0" borderId="0" xfId="0" applyNumberFormat="1" applyFont="1" applyFill="1" applyBorder="1" applyAlignment="1">
      <alignment horizontal="center" vertical="center" wrapText="1"/>
    </xf>
    <xf numFmtId="0" fontId="18" fillId="0" borderId="0" xfId="0" applyFont="1" applyFill="1" applyBorder="1" applyAlignment="1">
      <alignment vertical="center" wrapText="1"/>
    </xf>
    <xf numFmtId="8" fontId="18" fillId="0" borderId="0" xfId="0" applyNumberFormat="1" applyFont="1" applyFill="1" applyBorder="1" applyAlignment="1">
      <alignment horizontal="center" vertical="center" wrapText="1"/>
    </xf>
    <xf numFmtId="8" fontId="12" fillId="0" borderId="0" xfId="0" applyNumberFormat="1" applyFont="1" applyFill="1" applyBorder="1" applyAlignment="1">
      <alignment horizontal="center" vertical="center" wrapText="1"/>
    </xf>
    <xf numFmtId="0" fontId="12" fillId="0" borderId="0" xfId="0" applyFont="1" applyFill="1" applyBorder="1" applyAlignment="1">
      <alignment vertical="center" wrapText="1"/>
    </xf>
    <xf numFmtId="0" fontId="12" fillId="0" borderId="0" xfId="0" applyFont="1" applyFill="1" applyBorder="1" applyAlignment="1">
      <alignment vertical="center"/>
    </xf>
    <xf numFmtId="0" fontId="45" fillId="0" borderId="0" xfId="0" applyFont="1" applyFill="1" applyBorder="1" applyAlignment="1">
      <alignment vertical="center" wrapText="1"/>
    </xf>
    <xf numFmtId="0" fontId="46" fillId="0" borderId="0" xfId="0" applyFont="1" applyFill="1" applyBorder="1" applyAlignment="1">
      <alignment vertical="center"/>
    </xf>
    <xf numFmtId="4" fontId="18" fillId="0" borderId="0" xfId="0" applyNumberFormat="1" applyFont="1" applyFill="1" applyBorder="1" applyAlignment="1">
      <alignment horizontal="center" vertical="center" wrapText="1"/>
    </xf>
    <xf numFmtId="0" fontId="46" fillId="0" borderId="0" xfId="0" applyFont="1" applyFill="1" applyBorder="1" applyAlignment="1">
      <alignment horizontal="center" vertical="center" wrapText="1"/>
    </xf>
    <xf numFmtId="0" fontId="18" fillId="0" borderId="0" xfId="0" applyFont="1" applyFill="1" applyBorder="1" applyAlignment="1">
      <alignment horizontal="right" vertical="center" wrapText="1"/>
    </xf>
    <xf numFmtId="0" fontId="18" fillId="0" borderId="0" xfId="0" applyFont="1" applyFill="1" applyBorder="1" applyAlignment="1">
      <alignment horizontal="justify" vertical="center"/>
    </xf>
    <xf numFmtId="15" fontId="18" fillId="0" borderId="0" xfId="0" applyNumberFormat="1" applyFont="1" applyFill="1" applyBorder="1" applyAlignment="1">
      <alignment horizontal="center" vertical="center" wrapText="1"/>
    </xf>
    <xf numFmtId="14" fontId="18" fillId="0" borderId="0" xfId="0" applyNumberFormat="1" applyFont="1" applyFill="1" applyBorder="1" applyAlignment="1">
      <alignment horizontal="center" vertical="center" wrapText="1"/>
    </xf>
    <xf numFmtId="14" fontId="18" fillId="0" borderId="0" xfId="0" applyNumberFormat="1" applyFont="1" applyFill="1" applyBorder="1" applyAlignment="1">
      <alignment horizontal="justify" vertical="center" wrapText="1"/>
    </xf>
    <xf numFmtId="15" fontId="18" fillId="0" borderId="0" xfId="0" applyNumberFormat="1" applyFont="1" applyFill="1" applyBorder="1" applyAlignment="1">
      <alignment horizontal="justify" vertical="center" wrapText="1"/>
    </xf>
    <xf numFmtId="0" fontId="12" fillId="0" borderId="0" xfId="0" applyFont="1" applyFill="1" applyBorder="1" applyAlignment="1">
      <alignment horizontal="justify" vertical="center" wrapText="1"/>
    </xf>
    <xf numFmtId="0" fontId="0" fillId="0" borderId="0" xfId="0" applyFill="1" applyBorder="1" applyAlignment="1">
      <alignment vertical="center"/>
    </xf>
    <xf numFmtId="0" fontId="44" fillId="0" borderId="0" xfId="0" applyFont="1" applyFill="1" applyBorder="1" applyAlignment="1">
      <alignment horizontal="justify" vertical="center"/>
    </xf>
    <xf numFmtId="8" fontId="33" fillId="0" borderId="0" xfId="0" applyNumberFormat="1" applyFont="1" applyFill="1" applyBorder="1" applyAlignment="1">
      <alignment horizontal="center" vertical="center" wrapText="1"/>
    </xf>
    <xf numFmtId="11" fontId="18" fillId="0" borderId="0" xfId="0" applyNumberFormat="1" applyFont="1" applyFill="1" applyBorder="1" applyAlignment="1">
      <alignment horizontal="justify" vertical="center" wrapText="1"/>
    </xf>
    <xf numFmtId="0" fontId="33" fillId="0" borderId="0" xfId="0" applyFont="1" applyFill="1" applyBorder="1" applyAlignment="1">
      <alignment horizontal="left" vertical="center"/>
    </xf>
    <xf numFmtId="0" fontId="18" fillId="0" borderId="0" xfId="0" applyFont="1" applyFill="1" applyBorder="1" applyAlignment="1">
      <alignment horizontal="left" vertical="center"/>
    </xf>
    <xf numFmtId="0" fontId="1" fillId="0" borderId="0" xfId="0" applyFont="1" applyFill="1" applyBorder="1" applyAlignment="1">
      <alignment vertical="center"/>
    </xf>
    <xf numFmtId="4" fontId="50" fillId="6" borderId="0" xfId="0" applyNumberFormat="1" applyFont="1" applyFill="1" applyAlignment="1">
      <alignment vertical="center"/>
    </xf>
    <xf numFmtId="3" fontId="25" fillId="6" borderId="0" xfId="1" applyNumberFormat="1" applyFont="1" applyFill="1" applyBorder="1" applyAlignment="1">
      <alignment vertical="center" wrapText="1"/>
    </xf>
    <xf numFmtId="43" fontId="25" fillId="2" borderId="0" xfId="1" applyFont="1" applyFill="1" applyBorder="1" applyAlignment="1">
      <alignment vertical="center"/>
    </xf>
    <xf numFmtId="164" fontId="18" fillId="2" borderId="0" xfId="0" applyNumberFormat="1" applyFont="1" applyFill="1" applyAlignment="1">
      <alignment vertical="center"/>
    </xf>
    <xf numFmtId="164" fontId="12" fillId="2" borderId="1" xfId="1" applyNumberFormat="1" applyFont="1" applyFill="1" applyBorder="1" applyAlignment="1">
      <alignment vertical="center" wrapText="1"/>
    </xf>
    <xf numFmtId="3" fontId="50" fillId="6" borderId="0" xfId="0" applyNumberFormat="1" applyFont="1" applyFill="1" applyBorder="1" applyAlignment="1">
      <alignment vertical="center"/>
    </xf>
    <xf numFmtId="3" fontId="25" fillId="6" borderId="1" xfId="1" applyNumberFormat="1" applyFont="1" applyFill="1" applyBorder="1" applyAlignment="1">
      <alignment vertical="center" wrapText="1"/>
    </xf>
    <xf numFmtId="0" fontId="18" fillId="2" borderId="3" xfId="0" applyFont="1" applyFill="1" applyBorder="1" applyAlignment="1">
      <alignment vertical="center" wrapText="1"/>
    </xf>
    <xf numFmtId="0" fontId="12" fillId="2" borderId="22" xfId="0" applyFont="1" applyFill="1" applyBorder="1" applyAlignment="1">
      <alignment vertical="center" wrapText="1"/>
    </xf>
    <xf numFmtId="164" fontId="18" fillId="2" borderId="22" xfId="1" applyNumberFormat="1" applyFont="1" applyFill="1" applyBorder="1" applyAlignment="1">
      <alignment vertical="center" wrapText="1"/>
    </xf>
    <xf numFmtId="3" fontId="25" fillId="6" borderId="16" xfId="1" applyNumberFormat="1" applyFont="1" applyFill="1" applyBorder="1" applyAlignment="1">
      <alignment vertical="center" wrapText="1"/>
    </xf>
    <xf numFmtId="0" fontId="12" fillId="2" borderId="14" xfId="0" applyFont="1" applyFill="1" applyBorder="1" applyAlignment="1">
      <alignment horizontal="center" vertical="center" wrapText="1"/>
    </xf>
    <xf numFmtId="164" fontId="25" fillId="2" borderId="19" xfId="1" applyNumberFormat="1" applyFont="1" applyFill="1" applyBorder="1" applyAlignment="1">
      <alignment vertical="center"/>
    </xf>
    <xf numFmtId="164" fontId="25" fillId="2" borderId="19" xfId="1" applyNumberFormat="1" applyFont="1" applyFill="1" applyBorder="1" applyAlignment="1">
      <alignment vertical="center" wrapText="1"/>
    </xf>
    <xf numFmtId="164" fontId="25" fillId="2" borderId="15" xfId="1" applyNumberFormat="1" applyFont="1" applyFill="1" applyBorder="1" applyAlignment="1">
      <alignment vertical="center"/>
    </xf>
    <xf numFmtId="3" fontId="50" fillId="0" borderId="0" xfId="0" applyNumberFormat="1" applyFont="1" applyBorder="1" applyAlignment="1">
      <alignment vertical="center"/>
    </xf>
    <xf numFmtId="0" fontId="12" fillId="2" borderId="24" xfId="0" applyFont="1" applyFill="1" applyBorder="1" applyAlignment="1">
      <alignment horizontal="center" vertical="center" wrapText="1"/>
    </xf>
    <xf numFmtId="164" fontId="50" fillId="0" borderId="0" xfId="1" applyNumberFormat="1" applyFont="1" applyAlignment="1">
      <alignment vertical="center"/>
    </xf>
    <xf numFmtId="164" fontId="50" fillId="6" borderId="0" xfId="0" applyNumberFormat="1" applyFont="1" applyFill="1" applyAlignment="1">
      <alignment vertical="center"/>
    </xf>
    <xf numFmtId="0" fontId="25" fillId="2" borderId="0" xfId="0" applyNumberFormat="1" applyFont="1" applyFill="1" applyAlignment="1">
      <alignment horizontal="center" vertical="center"/>
    </xf>
    <xf numFmtId="43" fontId="47" fillId="2" borderId="0" xfId="1" applyFont="1" applyFill="1" applyAlignment="1">
      <alignment vertical="center"/>
    </xf>
    <xf numFmtId="43" fontId="51" fillId="2" borderId="0" xfId="1" applyFont="1" applyFill="1" applyAlignment="1">
      <alignment vertical="center"/>
    </xf>
    <xf numFmtId="0" fontId="25" fillId="6" borderId="0" xfId="0" applyFont="1" applyFill="1" applyAlignment="1">
      <alignment vertical="center"/>
    </xf>
    <xf numFmtId="4" fontId="25" fillId="6" borderId="0" xfId="0" applyNumberFormat="1" applyFont="1" applyFill="1" applyAlignment="1">
      <alignment vertical="center"/>
    </xf>
    <xf numFmtId="43" fontId="25" fillId="6" borderId="0" xfId="1" applyFont="1" applyFill="1" applyBorder="1" applyAlignment="1">
      <alignment vertical="center" wrapText="1"/>
    </xf>
    <xf numFmtId="164" fontId="25" fillId="2" borderId="4" xfId="1" applyNumberFormat="1" applyFont="1" applyFill="1" applyBorder="1" applyAlignment="1">
      <alignment vertical="center" wrapText="1"/>
    </xf>
    <xf numFmtId="164" fontId="47" fillId="2" borderId="4" xfId="1" applyNumberFormat="1" applyFont="1" applyFill="1" applyBorder="1" applyAlignment="1">
      <alignment vertical="center" wrapText="1"/>
    </xf>
    <xf numFmtId="0" fontId="25" fillId="0" borderId="0" xfId="0" applyFont="1" applyAlignment="1">
      <alignment horizontal="left" vertical="center"/>
    </xf>
    <xf numFmtId="0" fontId="25" fillId="2" borderId="14" xfId="0" applyFont="1" applyFill="1" applyBorder="1" applyAlignment="1">
      <alignment horizontal="left" vertical="center"/>
    </xf>
    <xf numFmtId="0" fontId="13" fillId="2" borderId="2" xfId="0" applyFont="1" applyFill="1" applyBorder="1" applyAlignment="1">
      <alignment horizontal="center" vertical="center"/>
    </xf>
    <xf numFmtId="164" fontId="13" fillId="2" borderId="0" xfId="1" applyNumberFormat="1" applyFont="1" applyFill="1" applyBorder="1" applyAlignment="1">
      <alignment vertical="center"/>
    </xf>
    <xf numFmtId="164" fontId="13" fillId="2" borderId="1" xfId="1" applyNumberFormat="1" applyFont="1" applyFill="1" applyBorder="1" applyAlignment="1">
      <alignment vertical="center"/>
    </xf>
    <xf numFmtId="0" fontId="30" fillId="2" borderId="0" xfId="0" applyFont="1" applyFill="1" applyBorder="1" applyAlignment="1">
      <alignment vertical="center"/>
    </xf>
    <xf numFmtId="164" fontId="28" fillId="2" borderId="25" xfId="1" applyNumberFormat="1" applyFont="1" applyFill="1" applyBorder="1" applyAlignment="1">
      <alignment vertical="center"/>
    </xf>
    <xf numFmtId="164" fontId="28" fillId="2" borderId="26" xfId="1" applyNumberFormat="1" applyFont="1" applyFill="1" applyBorder="1" applyAlignment="1">
      <alignment vertical="center"/>
    </xf>
    <xf numFmtId="0" fontId="25" fillId="2" borderId="2" xfId="0" applyFont="1" applyFill="1" applyBorder="1" applyAlignment="1">
      <alignment horizontal="left" vertical="center" wrapText="1" shrinkToFit="1"/>
    </xf>
    <xf numFmtId="164" fontId="25" fillId="6" borderId="0" xfId="1" applyNumberFormat="1" applyFont="1" applyFill="1" applyBorder="1" applyAlignment="1">
      <alignment vertical="center"/>
    </xf>
    <xf numFmtId="164" fontId="26" fillId="6" borderId="0" xfId="1" applyNumberFormat="1" applyFont="1" applyFill="1" applyBorder="1" applyAlignment="1">
      <alignment vertical="center"/>
    </xf>
    <xf numFmtId="164" fontId="26" fillId="2" borderId="1" xfId="1" applyNumberFormat="1" applyFont="1" applyFill="1" applyBorder="1" applyAlignment="1">
      <alignment vertical="center"/>
    </xf>
    <xf numFmtId="164" fontId="16" fillId="2" borderId="25" xfId="1" applyNumberFormat="1" applyFont="1" applyFill="1" applyBorder="1" applyAlignment="1">
      <alignment vertical="center"/>
    </xf>
    <xf numFmtId="164" fontId="16" fillId="2" borderId="26" xfId="1" applyNumberFormat="1" applyFont="1" applyFill="1" applyBorder="1" applyAlignment="1">
      <alignment vertical="center"/>
    </xf>
    <xf numFmtId="0" fontId="25" fillId="2" borderId="3" xfId="0" applyFont="1" applyFill="1" applyBorder="1" applyAlignment="1">
      <alignment vertical="center"/>
    </xf>
    <xf numFmtId="0" fontId="25" fillId="2" borderId="22" xfId="0" applyFont="1" applyFill="1" applyBorder="1" applyAlignment="1">
      <alignment vertical="center"/>
    </xf>
    <xf numFmtId="43" fontId="25" fillId="2" borderId="22" xfId="1" applyFont="1" applyFill="1" applyBorder="1" applyAlignment="1">
      <alignment vertical="center"/>
    </xf>
    <xf numFmtId="43" fontId="25" fillId="2" borderId="16" xfId="1" applyFont="1" applyFill="1" applyBorder="1" applyAlignment="1">
      <alignment vertical="center"/>
    </xf>
    <xf numFmtId="0" fontId="25" fillId="2" borderId="0" xfId="0" applyFont="1" applyFill="1" applyAlignment="1">
      <alignment horizontal="left" vertical="center"/>
    </xf>
    <xf numFmtId="0" fontId="12" fillId="4" borderId="30" xfId="0" applyFont="1" applyFill="1" applyBorder="1" applyAlignment="1">
      <alignment horizontal="center" vertical="center" wrapText="1"/>
    </xf>
    <xf numFmtId="164" fontId="23" fillId="2" borderId="45" xfId="1" applyNumberFormat="1" applyFont="1" applyFill="1" applyBorder="1" applyAlignment="1">
      <alignment vertical="center"/>
    </xf>
    <xf numFmtId="164" fontId="26" fillId="2" borderId="21" xfId="1" applyNumberFormat="1" applyFont="1" applyFill="1" applyBorder="1" applyAlignment="1">
      <alignment vertical="center"/>
    </xf>
    <xf numFmtId="164" fontId="23" fillId="2" borderId="43" xfId="1" applyNumberFormat="1" applyFont="1" applyFill="1" applyBorder="1" applyAlignment="1">
      <alignment vertical="center"/>
    </xf>
    <xf numFmtId="0" fontId="26" fillId="3" borderId="56" xfId="0" applyFont="1" applyFill="1" applyBorder="1" applyAlignment="1">
      <alignment vertical="center" wrapText="1"/>
    </xf>
    <xf numFmtId="164" fontId="25" fillId="2" borderId="53" xfId="1" applyNumberFormat="1" applyFont="1" applyFill="1" applyBorder="1" applyAlignment="1">
      <alignment vertical="center"/>
    </xf>
    <xf numFmtId="164" fontId="25" fillId="2" borderId="54" xfId="1" applyNumberFormat="1" applyFont="1" applyFill="1" applyBorder="1" applyAlignment="1">
      <alignment vertical="center"/>
    </xf>
    <xf numFmtId="164" fontId="26" fillId="2" borderId="23" xfId="1" applyNumberFormat="1" applyFont="1" applyFill="1" applyBorder="1" applyAlignment="1">
      <alignment vertical="center"/>
    </xf>
    <xf numFmtId="43" fontId="25" fillId="6" borderId="0" xfId="0" applyNumberFormat="1" applyFont="1" applyFill="1" applyAlignment="1">
      <alignment vertical="center"/>
    </xf>
    <xf numFmtId="43" fontId="25" fillId="6" borderId="0" xfId="1" applyFont="1" applyFill="1" applyAlignment="1">
      <alignment vertical="center"/>
    </xf>
    <xf numFmtId="0" fontId="26" fillId="6" borderId="24" xfId="0" applyFont="1" applyFill="1" applyBorder="1" applyAlignment="1">
      <alignment vertical="center" wrapText="1"/>
    </xf>
    <xf numFmtId="164" fontId="23" fillId="6" borderId="24" xfId="1" applyNumberFormat="1" applyFont="1" applyFill="1" applyBorder="1" applyAlignment="1">
      <alignment vertical="center"/>
    </xf>
    <xf numFmtId="0" fontId="26" fillId="2" borderId="2" xfId="0" applyFont="1" applyFill="1" applyBorder="1" applyAlignment="1">
      <alignment horizontal="center" vertical="center" wrapText="1"/>
    </xf>
    <xf numFmtId="0" fontId="26" fillId="2" borderId="58" xfId="0" applyFont="1" applyFill="1" applyBorder="1" applyAlignment="1">
      <alignment vertical="center" wrapText="1"/>
    </xf>
    <xf numFmtId="0" fontId="26" fillId="2" borderId="24" xfId="0" applyFont="1" applyFill="1" applyBorder="1" applyAlignment="1">
      <alignment vertical="center" wrapText="1"/>
    </xf>
    <xf numFmtId="164" fontId="25" fillId="2" borderId="24" xfId="1" applyNumberFormat="1" applyFont="1" applyFill="1" applyBorder="1" applyAlignment="1">
      <alignment vertical="center"/>
    </xf>
    <xf numFmtId="164" fontId="54" fillId="3" borderId="57" xfId="1" applyNumberFormat="1" applyFont="1" applyFill="1" applyBorder="1" applyAlignment="1">
      <alignment vertical="center"/>
    </xf>
    <xf numFmtId="164" fontId="54" fillId="3" borderId="21" xfId="1" applyNumberFormat="1" applyFont="1" applyFill="1" applyBorder="1" applyAlignment="1">
      <alignment vertical="center"/>
    </xf>
    <xf numFmtId="164" fontId="25" fillId="0" borderId="0" xfId="1" applyNumberFormat="1" applyFont="1" applyAlignment="1">
      <alignment vertical="center"/>
    </xf>
    <xf numFmtId="164" fontId="26" fillId="0" borderId="0" xfId="1" applyNumberFormat="1" applyFont="1" applyAlignment="1">
      <alignment horizontal="right" vertical="center"/>
    </xf>
    <xf numFmtId="164" fontId="52" fillId="2" borderId="45" xfId="1" applyNumberFormat="1" applyFont="1" applyFill="1" applyBorder="1" applyAlignment="1">
      <alignment vertical="center"/>
    </xf>
    <xf numFmtId="164" fontId="52" fillId="2" borderId="43" xfId="1" applyNumberFormat="1" applyFont="1" applyFill="1" applyBorder="1" applyAlignment="1">
      <alignment vertical="center"/>
    </xf>
    <xf numFmtId="164" fontId="18" fillId="2" borderId="19" xfId="1" applyNumberFormat="1" applyFont="1" applyFill="1" applyBorder="1" applyAlignment="1">
      <alignment vertical="center"/>
    </xf>
    <xf numFmtId="164" fontId="18" fillId="2" borderId="15" xfId="1" applyNumberFormat="1" applyFont="1" applyFill="1" applyBorder="1" applyAlignment="1">
      <alignment vertical="center"/>
    </xf>
    <xf numFmtId="164" fontId="25" fillId="0" borderId="0" xfId="1" applyNumberFormat="1" applyFont="1" applyBorder="1" applyAlignment="1">
      <alignment vertical="center"/>
    </xf>
    <xf numFmtId="164" fontId="53" fillId="0" borderId="0" xfId="1" applyNumberFormat="1" applyFont="1" applyBorder="1" applyAlignment="1">
      <alignment vertical="center"/>
    </xf>
    <xf numFmtId="164" fontId="13" fillId="6" borderId="21" xfId="1" applyNumberFormat="1" applyFont="1" applyFill="1" applyBorder="1" applyAlignment="1">
      <alignment vertical="center"/>
    </xf>
    <xf numFmtId="164" fontId="13" fillId="6" borderId="23" xfId="1" applyNumberFormat="1" applyFont="1" applyFill="1" applyBorder="1" applyAlignment="1">
      <alignment vertical="center"/>
    </xf>
    <xf numFmtId="164" fontId="47" fillId="6" borderId="45" xfId="1" applyNumberFormat="1" applyFont="1" applyFill="1" applyBorder="1" applyAlignment="1">
      <alignment vertical="center"/>
    </xf>
    <xf numFmtId="164" fontId="47" fillId="6" borderId="43" xfId="1" applyNumberFormat="1" applyFont="1" applyFill="1" applyBorder="1" applyAlignment="1">
      <alignment vertical="center"/>
    </xf>
    <xf numFmtId="164" fontId="25" fillId="6" borderId="45" xfId="1" applyNumberFormat="1" applyFont="1" applyFill="1" applyBorder="1" applyAlignment="1">
      <alignment vertical="center"/>
    </xf>
    <xf numFmtId="164" fontId="25" fillId="6" borderId="43" xfId="1" applyNumberFormat="1" applyFont="1" applyFill="1" applyBorder="1" applyAlignment="1">
      <alignment vertical="center"/>
    </xf>
    <xf numFmtId="0" fontId="3" fillId="2" borderId="2" xfId="0" applyFont="1" applyFill="1" applyBorder="1" applyAlignment="1">
      <alignment vertical="center" wrapText="1"/>
    </xf>
    <xf numFmtId="0" fontId="1" fillId="2" borderId="4" xfId="0" applyFont="1" applyFill="1" applyBorder="1" applyAlignment="1">
      <alignment vertical="center" wrapText="1"/>
    </xf>
    <xf numFmtId="0" fontId="1" fillId="2" borderId="6" xfId="0" applyFont="1" applyFill="1" applyBorder="1" applyAlignment="1">
      <alignment vertical="center" wrapText="1"/>
    </xf>
    <xf numFmtId="0" fontId="1" fillId="2" borderId="2" xfId="0" applyFont="1" applyFill="1" applyBorder="1" applyAlignment="1">
      <alignment horizontal="left" vertical="center" wrapText="1"/>
    </xf>
    <xf numFmtId="0" fontId="1" fillId="2" borderId="2" xfId="0" applyFont="1" applyFill="1" applyBorder="1" applyAlignment="1">
      <alignment vertical="center" wrapText="1"/>
    </xf>
    <xf numFmtId="0" fontId="1" fillId="2" borderId="2" xfId="0" applyFont="1" applyFill="1" applyBorder="1" applyAlignment="1">
      <alignment vertical="center"/>
    </xf>
    <xf numFmtId="0" fontId="3" fillId="2" borderId="2" xfId="0" applyFont="1" applyFill="1" applyBorder="1" applyAlignment="1">
      <alignment vertical="center"/>
    </xf>
    <xf numFmtId="0" fontId="1" fillId="2" borderId="3" xfId="0" applyFont="1" applyFill="1" applyBorder="1" applyAlignment="1">
      <alignment vertical="center"/>
    </xf>
    <xf numFmtId="0" fontId="1" fillId="2" borderId="5" xfId="0" applyFont="1" applyFill="1" applyBorder="1" applyAlignment="1">
      <alignment vertical="center" wrapText="1"/>
    </xf>
    <xf numFmtId="0" fontId="1" fillId="2" borderId="7" xfId="0" applyFont="1" applyFill="1" applyBorder="1" applyAlignment="1">
      <alignment vertical="center" wrapText="1"/>
    </xf>
    <xf numFmtId="0" fontId="1" fillId="2" borderId="14" xfId="0" applyFont="1" applyFill="1" applyBorder="1" applyAlignment="1">
      <alignment vertical="center"/>
    </xf>
    <xf numFmtId="0" fontId="1" fillId="2" borderId="19" xfId="0" applyFont="1" applyFill="1" applyBorder="1" applyAlignment="1">
      <alignment vertical="center"/>
    </xf>
    <xf numFmtId="0" fontId="1" fillId="2" borderId="15" xfId="0" applyFont="1" applyFill="1" applyBorder="1" applyAlignment="1">
      <alignment vertical="center"/>
    </xf>
    <xf numFmtId="0" fontId="1" fillId="2" borderId="0" xfId="0" applyFont="1" applyFill="1" applyBorder="1" applyAlignment="1">
      <alignment vertical="center"/>
    </xf>
    <xf numFmtId="0" fontId="1" fillId="2" borderId="1" xfId="0" applyFont="1" applyFill="1" applyBorder="1" applyAlignment="1">
      <alignment vertical="center"/>
    </xf>
    <xf numFmtId="0" fontId="31" fillId="2" borderId="9" xfId="0" applyFont="1" applyFill="1" applyBorder="1" applyAlignment="1">
      <alignment horizontal="center" vertical="center"/>
    </xf>
    <xf numFmtId="0" fontId="50" fillId="6" borderId="0" xfId="0" applyFont="1" applyFill="1" applyAlignment="1">
      <alignment vertical="center"/>
    </xf>
    <xf numFmtId="43" fontId="18" fillId="2" borderId="0" xfId="1" applyFont="1" applyFill="1" applyAlignment="1">
      <alignment horizontal="center" vertical="center"/>
    </xf>
    <xf numFmtId="43" fontId="18" fillId="6" borderId="0" xfId="1" applyFont="1" applyFill="1" applyBorder="1" applyAlignment="1">
      <alignment vertical="center"/>
    </xf>
    <xf numFmtId="43" fontId="56" fillId="6" borderId="0" xfId="1" applyFont="1" applyFill="1" applyBorder="1" applyAlignment="1">
      <alignment horizontal="center" vertical="center"/>
    </xf>
    <xf numFmtId="0" fontId="18" fillId="6" borderId="0" xfId="0" applyFont="1" applyFill="1" applyBorder="1" applyAlignment="1">
      <alignment vertical="center"/>
    </xf>
    <xf numFmtId="43" fontId="56" fillId="6" borderId="0" xfId="1" applyFont="1" applyFill="1" applyBorder="1" applyAlignment="1">
      <alignment vertical="center"/>
    </xf>
    <xf numFmtId="43" fontId="58" fillId="6" borderId="0" xfId="1" applyFont="1" applyFill="1" applyBorder="1" applyAlignment="1">
      <alignment horizontal="center" vertical="center"/>
    </xf>
    <xf numFmtId="43" fontId="18" fillId="6" borderId="0" xfId="1" applyFont="1" applyFill="1" applyBorder="1" applyAlignment="1">
      <alignment horizontal="center" vertical="center"/>
    </xf>
    <xf numFmtId="0" fontId="18" fillId="6" borderId="0" xfId="0" applyNumberFormat="1" applyFont="1" applyFill="1" applyBorder="1" applyAlignment="1">
      <alignment horizontal="center" vertical="center"/>
    </xf>
    <xf numFmtId="4" fontId="56" fillId="6" borderId="0" xfId="0" applyNumberFormat="1" applyFont="1" applyFill="1" applyBorder="1" applyAlignment="1">
      <alignment vertical="center"/>
    </xf>
    <xf numFmtId="164" fontId="25" fillId="2" borderId="8" xfId="1" applyNumberFormat="1" applyFont="1" applyFill="1" applyBorder="1" applyAlignment="1">
      <alignment vertical="center" wrapText="1"/>
    </xf>
    <xf numFmtId="164" fontId="25" fillId="2" borderId="11" xfId="1" applyNumberFormat="1" applyFont="1" applyFill="1" applyBorder="1" applyAlignment="1">
      <alignment vertical="center" wrapText="1"/>
    </xf>
    <xf numFmtId="164" fontId="25" fillId="2" borderId="37" xfId="1" applyNumberFormat="1" applyFont="1" applyFill="1" applyBorder="1" applyAlignment="1">
      <alignment vertical="center"/>
    </xf>
    <xf numFmtId="164" fontId="26" fillId="4" borderId="8" xfId="1" applyNumberFormat="1" applyFont="1" applyFill="1" applyBorder="1" applyAlignment="1">
      <alignment vertical="center" wrapText="1"/>
    </xf>
    <xf numFmtId="0" fontId="13" fillId="4" borderId="12" xfId="0" applyFont="1" applyFill="1" applyBorder="1" applyAlignment="1">
      <alignment vertical="center" wrapText="1"/>
    </xf>
    <xf numFmtId="0" fontId="33" fillId="3" borderId="10" xfId="0" applyFont="1" applyFill="1" applyBorder="1" applyAlignment="1">
      <alignment horizontal="center" vertical="center" wrapText="1"/>
    </xf>
    <xf numFmtId="43" fontId="26" fillId="2" borderId="0" xfId="1" applyFont="1" applyFill="1" applyAlignment="1">
      <alignment vertical="center"/>
    </xf>
    <xf numFmtId="43" fontId="12" fillId="2" borderId="0" xfId="1" applyFont="1" applyFill="1" applyAlignment="1">
      <alignment vertical="center"/>
    </xf>
    <xf numFmtId="43" fontId="18" fillId="2" borderId="0" xfId="0" applyNumberFormat="1" applyFont="1" applyFill="1" applyAlignment="1">
      <alignment vertical="center"/>
    </xf>
    <xf numFmtId="0" fontId="16" fillId="4" borderId="12" xfId="0" applyFont="1" applyFill="1" applyBorder="1" applyAlignment="1">
      <alignment horizontal="center" vertical="center"/>
    </xf>
    <xf numFmtId="0" fontId="16" fillId="4" borderId="24" xfId="0" applyFont="1" applyFill="1" applyBorder="1" applyAlignment="1">
      <alignment horizontal="center" vertical="center" wrapText="1"/>
    </xf>
    <xf numFmtId="0" fontId="60" fillId="4" borderId="24" xfId="0" applyFont="1" applyFill="1" applyBorder="1" applyAlignment="1">
      <alignment horizontal="center" vertical="center" wrapText="1"/>
    </xf>
    <xf numFmtId="0" fontId="60" fillId="4" borderId="13" xfId="0" applyFont="1" applyFill="1" applyBorder="1" applyAlignment="1">
      <alignment horizontal="center" vertical="center" wrapText="1"/>
    </xf>
    <xf numFmtId="3" fontId="50" fillId="6" borderId="1" xfId="0" applyNumberFormat="1" applyFont="1" applyFill="1" applyBorder="1" applyAlignment="1">
      <alignment vertical="center"/>
    </xf>
    <xf numFmtId="0" fontId="15" fillId="8" borderId="49" xfId="0" applyFont="1" applyFill="1" applyBorder="1" applyAlignment="1">
      <alignment vertical="center" wrapText="1"/>
    </xf>
    <xf numFmtId="164" fontId="13" fillId="8" borderId="45" xfId="1" applyNumberFormat="1" applyFont="1" applyFill="1" applyBorder="1" applyAlignment="1">
      <alignment vertical="center"/>
    </xf>
    <xf numFmtId="0" fontId="15" fillId="8" borderId="45" xfId="0" applyFont="1" applyFill="1" applyBorder="1" applyAlignment="1">
      <alignment vertical="center" wrapText="1"/>
    </xf>
    <xf numFmtId="164" fontId="13" fillId="8" borderId="45" xfId="1" applyNumberFormat="1" applyFont="1" applyFill="1" applyBorder="1" applyAlignment="1">
      <alignment vertical="center" wrapText="1"/>
    </xf>
    <xf numFmtId="164" fontId="13" fillId="8" borderId="43" xfId="1" applyNumberFormat="1" applyFont="1" applyFill="1" applyBorder="1" applyAlignment="1">
      <alignment vertical="center" wrapText="1"/>
    </xf>
    <xf numFmtId="0" fontId="13" fillId="8" borderId="0" xfId="0" applyFont="1" applyFill="1" applyBorder="1" applyAlignment="1">
      <alignment vertical="center" wrapText="1"/>
    </xf>
    <xf numFmtId="164" fontId="13" fillId="8" borderId="0" xfId="1" applyNumberFormat="1" applyFont="1" applyFill="1" applyBorder="1" applyAlignment="1">
      <alignment vertical="center" wrapText="1"/>
    </xf>
    <xf numFmtId="164" fontId="13" fillId="8" borderId="1" xfId="1" applyNumberFormat="1" applyFont="1" applyFill="1" applyBorder="1" applyAlignment="1">
      <alignment vertical="center" wrapText="1"/>
    </xf>
    <xf numFmtId="0" fontId="13" fillId="8" borderId="2" xfId="0" applyFont="1" applyFill="1" applyBorder="1" applyAlignment="1">
      <alignment vertical="center" wrapText="1"/>
    </xf>
    <xf numFmtId="164" fontId="13" fillId="8" borderId="0" xfId="1" applyNumberFormat="1" applyFont="1" applyFill="1" applyBorder="1" applyAlignment="1">
      <alignment vertical="center"/>
    </xf>
    <xf numFmtId="0" fontId="15" fillId="8" borderId="0" xfId="0" applyFont="1" applyFill="1" applyBorder="1" applyAlignment="1">
      <alignment horizontal="center" vertical="center" wrapText="1"/>
    </xf>
    <xf numFmtId="43" fontId="25" fillId="9" borderId="0" xfId="1" applyFont="1" applyFill="1" applyAlignment="1">
      <alignment vertical="center"/>
    </xf>
    <xf numFmtId="3" fontId="50" fillId="0" borderId="1" xfId="0" applyNumberFormat="1" applyFont="1" applyBorder="1" applyAlignment="1">
      <alignment vertical="center"/>
    </xf>
    <xf numFmtId="0" fontId="55" fillId="4" borderId="12" xfId="0" applyFont="1" applyFill="1" applyBorder="1" applyAlignment="1">
      <alignment vertical="center" wrapText="1"/>
    </xf>
    <xf numFmtId="164" fontId="55" fillId="4" borderId="24" xfId="1" applyNumberFormat="1" applyFont="1" applyFill="1" applyBorder="1" applyAlignment="1">
      <alignment vertical="center" wrapText="1"/>
    </xf>
    <xf numFmtId="164" fontId="55" fillId="4" borderId="13" xfId="1" applyNumberFormat="1" applyFont="1" applyFill="1" applyBorder="1" applyAlignment="1">
      <alignment vertical="center" wrapText="1"/>
    </xf>
    <xf numFmtId="0" fontId="25" fillId="9" borderId="0" xfId="0" applyFont="1" applyFill="1" applyAlignment="1">
      <alignment vertical="center"/>
    </xf>
    <xf numFmtId="0" fontId="12" fillId="4" borderId="19" xfId="0" applyFont="1" applyFill="1" applyBorder="1" applyAlignment="1">
      <alignment horizontal="center" vertical="center" wrapText="1"/>
    </xf>
    <xf numFmtId="0" fontId="12" fillId="4" borderId="15" xfId="0" applyFont="1" applyFill="1" applyBorder="1" applyAlignment="1">
      <alignment horizontal="center" vertical="center" wrapText="1"/>
    </xf>
    <xf numFmtId="3" fontId="25" fillId="6" borderId="0" xfId="1" applyNumberFormat="1" applyFont="1" applyFill="1" applyBorder="1" applyAlignment="1">
      <alignment vertical="center"/>
    </xf>
    <xf numFmtId="3" fontId="25" fillId="2" borderId="1" xfId="1" applyNumberFormat="1" applyFont="1" applyFill="1" applyBorder="1" applyAlignment="1">
      <alignment vertical="center"/>
    </xf>
    <xf numFmtId="164" fontId="50" fillId="6" borderId="0" xfId="0" applyNumberFormat="1" applyFont="1" applyFill="1" applyBorder="1" applyAlignment="1">
      <alignment vertical="center"/>
    </xf>
    <xf numFmtId="164" fontId="50" fillId="6" borderId="1" xfId="0" applyNumberFormat="1" applyFont="1" applyFill="1" applyBorder="1" applyAlignment="1">
      <alignment vertical="center"/>
    </xf>
    <xf numFmtId="164" fontId="50" fillId="6" borderId="0" xfId="1" applyNumberFormat="1" applyFont="1" applyFill="1" applyBorder="1" applyAlignment="1">
      <alignment vertical="center"/>
    </xf>
    <xf numFmtId="164" fontId="50" fillId="0" borderId="1" xfId="1" applyNumberFormat="1" applyFont="1" applyBorder="1" applyAlignment="1">
      <alignment vertical="center"/>
    </xf>
    <xf numFmtId="164" fontId="49" fillId="4" borderId="12" xfId="1" applyNumberFormat="1" applyFont="1" applyFill="1" applyBorder="1" applyAlignment="1">
      <alignment vertical="center"/>
    </xf>
    <xf numFmtId="164" fontId="49" fillId="4" borderId="13" xfId="1" applyNumberFormat="1" applyFont="1" applyFill="1" applyBorder="1" applyAlignment="1">
      <alignment vertical="center"/>
    </xf>
    <xf numFmtId="0" fontId="12" fillId="2" borderId="2" xfId="0" applyFont="1" applyFill="1" applyBorder="1" applyAlignment="1">
      <alignment horizontal="right" vertical="center" wrapText="1"/>
    </xf>
    <xf numFmtId="164" fontId="25" fillId="7" borderId="27" xfId="1" applyNumberFormat="1" applyFont="1" applyFill="1" applyBorder="1" applyAlignment="1">
      <alignment vertical="center" wrapText="1"/>
    </xf>
    <xf numFmtId="164" fontId="50" fillId="0" borderId="4" xfId="0" applyNumberFormat="1" applyFont="1" applyBorder="1" applyAlignment="1">
      <alignment vertical="center"/>
    </xf>
    <xf numFmtId="164" fontId="25" fillId="2" borderId="67" xfId="1" applyNumberFormat="1" applyFont="1" applyFill="1" applyBorder="1" applyAlignment="1">
      <alignment vertical="center" wrapText="1"/>
    </xf>
    <xf numFmtId="164" fontId="48" fillId="2" borderId="4" xfId="1" applyNumberFormat="1" applyFont="1" applyFill="1" applyBorder="1" applyAlignment="1">
      <alignment vertical="center" wrapText="1"/>
    </xf>
    <xf numFmtId="164" fontId="61" fillId="0" borderId="0" xfId="0" applyNumberFormat="1" applyFont="1" applyAlignment="1">
      <alignment vertical="center"/>
    </xf>
    <xf numFmtId="164" fontId="48" fillId="2" borderId="67" xfId="1" applyNumberFormat="1" applyFont="1" applyFill="1" applyBorder="1" applyAlignment="1">
      <alignment vertical="center" wrapText="1"/>
    </xf>
    <xf numFmtId="164" fontId="59" fillId="4" borderId="28" xfId="1" applyNumberFormat="1" applyFont="1" applyFill="1" applyBorder="1" applyAlignment="1">
      <alignment vertical="center" wrapText="1"/>
    </xf>
    <xf numFmtId="164" fontId="26" fillId="4" borderId="4" xfId="1" applyNumberFormat="1" applyFont="1" applyFill="1" applyBorder="1" applyAlignment="1">
      <alignment vertical="center" wrapText="1"/>
    </xf>
    <xf numFmtId="164" fontId="26" fillId="4" borderId="67" xfId="1" applyNumberFormat="1" applyFont="1" applyFill="1" applyBorder="1" applyAlignment="1">
      <alignment vertical="center" wrapText="1"/>
    </xf>
    <xf numFmtId="164" fontId="34" fillId="2" borderId="67" xfId="1" applyNumberFormat="1" applyFont="1" applyFill="1" applyBorder="1" applyAlignment="1">
      <alignment vertical="center" wrapText="1"/>
    </xf>
    <xf numFmtId="164" fontId="26" fillId="4" borderId="1" xfId="1" applyNumberFormat="1" applyFont="1" applyFill="1" applyBorder="1" applyAlignment="1">
      <alignment vertical="center" wrapText="1"/>
    </xf>
    <xf numFmtId="164" fontId="48" fillId="2" borderId="8" xfId="1" applyNumberFormat="1" applyFont="1" applyFill="1" applyBorder="1" applyAlignment="1">
      <alignment vertical="center" wrapText="1"/>
    </xf>
    <xf numFmtId="164" fontId="25" fillId="2" borderId="10" xfId="1" applyNumberFormat="1" applyFont="1" applyFill="1" applyBorder="1" applyAlignment="1">
      <alignment vertical="center" wrapText="1"/>
    </xf>
    <xf numFmtId="0" fontId="13" fillId="4" borderId="29" xfId="0" applyFont="1" applyFill="1" applyBorder="1" applyAlignment="1">
      <alignment horizontal="center" vertical="center" wrapText="1"/>
    </xf>
    <xf numFmtId="0" fontId="13" fillId="4" borderId="31" xfId="0" applyFont="1" applyFill="1" applyBorder="1" applyAlignment="1">
      <alignment horizontal="center" vertical="center" wrapText="1"/>
    </xf>
    <xf numFmtId="0" fontId="13" fillId="4" borderId="36" xfId="0" applyFont="1" applyFill="1" applyBorder="1" applyAlignment="1">
      <alignment horizontal="center" vertical="center" wrapText="1"/>
    </xf>
    <xf numFmtId="164" fontId="13" fillId="4" borderId="35" xfId="1" applyNumberFormat="1" applyFont="1" applyFill="1" applyBorder="1" applyAlignment="1">
      <alignment horizontal="left" vertical="center" wrapText="1"/>
    </xf>
    <xf numFmtId="38" fontId="12" fillId="4" borderId="50" xfId="1" applyNumberFormat="1" applyFont="1" applyFill="1" applyBorder="1" applyAlignment="1">
      <alignment horizontal="left" vertical="center" wrapText="1"/>
    </xf>
    <xf numFmtId="164" fontId="13" fillId="4" borderId="37" xfId="1" applyNumberFormat="1" applyFont="1" applyFill="1" applyBorder="1" applyAlignment="1">
      <alignment horizontal="left" vertical="center" wrapText="1"/>
    </xf>
    <xf numFmtId="0" fontId="55" fillId="4" borderId="12" xfId="0" applyFont="1" applyFill="1" applyBorder="1" applyAlignment="1">
      <alignment horizontal="center" vertical="center"/>
    </xf>
    <xf numFmtId="164" fontId="55" fillId="4" borderId="55" xfId="1" applyNumberFormat="1" applyFont="1" applyFill="1" applyBorder="1" applyAlignment="1">
      <alignment vertical="center"/>
    </xf>
    <xf numFmtId="164" fontId="55" fillId="4" borderId="48" xfId="1" applyNumberFormat="1" applyFont="1" applyFill="1" applyBorder="1" applyAlignment="1">
      <alignment vertical="center"/>
    </xf>
    <xf numFmtId="164" fontId="25" fillId="2" borderId="45" xfId="1" applyNumberFormat="1" applyFont="1" applyFill="1" applyBorder="1" applyAlignment="1">
      <alignment horizontal="left" vertical="center" wrapText="1"/>
    </xf>
    <xf numFmtId="164" fontId="13" fillId="2" borderId="21" xfId="1" applyNumberFormat="1" applyFont="1" applyFill="1" applyBorder="1" applyAlignment="1">
      <alignment horizontal="left" vertical="center" wrapText="1"/>
    </xf>
    <xf numFmtId="38" fontId="13" fillId="2" borderId="21" xfId="1" applyNumberFormat="1" applyFont="1" applyFill="1" applyBorder="1" applyAlignment="1">
      <alignment horizontal="left" vertical="center" wrapText="1"/>
    </xf>
    <xf numFmtId="38" fontId="14" fillId="2" borderId="21" xfId="1" applyNumberFormat="1" applyFont="1" applyFill="1" applyBorder="1" applyAlignment="1">
      <alignment horizontal="left" vertical="center" wrapText="1"/>
    </xf>
    <xf numFmtId="164" fontId="25" fillId="2" borderId="45" xfId="1" applyNumberFormat="1" applyFont="1" applyFill="1" applyBorder="1" applyAlignment="1">
      <alignment vertical="center" wrapText="1"/>
    </xf>
    <xf numFmtId="3" fontId="50" fillId="6" borderId="45" xfId="0" applyNumberFormat="1" applyFont="1" applyFill="1" applyBorder="1" applyAlignment="1">
      <alignment vertical="center"/>
    </xf>
    <xf numFmtId="3" fontId="25" fillId="6" borderId="45" xfId="1" applyNumberFormat="1" applyFont="1" applyFill="1" applyBorder="1" applyAlignment="1">
      <alignment vertical="center" wrapText="1"/>
    </xf>
    <xf numFmtId="0" fontId="13" fillId="2" borderId="2" xfId="0" applyFont="1" applyFill="1" applyBorder="1" applyAlignment="1">
      <alignment horizontal="center" vertical="center" wrapText="1"/>
    </xf>
    <xf numFmtId="0" fontId="29" fillId="2" borderId="2" xfId="0" applyFont="1" applyFill="1" applyBorder="1" applyAlignment="1">
      <alignment horizontal="center" vertical="center" wrapText="1"/>
    </xf>
    <xf numFmtId="3" fontId="50" fillId="6" borderId="33" xfId="0" applyNumberFormat="1" applyFont="1" applyFill="1" applyBorder="1" applyAlignment="1">
      <alignment vertical="center"/>
    </xf>
    <xf numFmtId="3" fontId="25" fillId="6" borderId="33" xfId="1" applyNumberFormat="1" applyFont="1" applyFill="1" applyBorder="1" applyAlignment="1">
      <alignment vertical="center" wrapText="1"/>
    </xf>
    <xf numFmtId="164" fontId="25" fillId="2" borderId="39" xfId="1" applyNumberFormat="1" applyFont="1" applyFill="1" applyBorder="1" applyAlignment="1">
      <alignment vertical="center"/>
    </xf>
    <xf numFmtId="164" fontId="13" fillId="4" borderId="21" xfId="1" applyNumberFormat="1" applyFont="1" applyFill="1" applyBorder="1" applyAlignment="1">
      <alignment horizontal="left" vertical="center" wrapText="1"/>
    </xf>
    <xf numFmtId="164" fontId="26" fillId="2" borderId="45" xfId="1" applyNumberFormat="1" applyFont="1" applyFill="1" applyBorder="1" applyAlignment="1">
      <alignment vertical="center" wrapText="1"/>
    </xf>
    <xf numFmtId="0" fontId="51" fillId="3" borderId="56" xfId="0" applyFont="1" applyFill="1" applyBorder="1" applyAlignment="1">
      <alignment vertical="center" wrapText="1"/>
    </xf>
    <xf numFmtId="164" fontId="52" fillId="3" borderId="57" xfId="1" applyNumberFormat="1" applyFont="1" applyFill="1" applyBorder="1" applyAlignment="1">
      <alignment vertical="center"/>
    </xf>
    <xf numFmtId="164" fontId="52" fillId="3" borderId="51" xfId="1" applyNumberFormat="1" applyFont="1" applyFill="1" applyBorder="1" applyAlignment="1">
      <alignment vertical="center"/>
    </xf>
    <xf numFmtId="0" fontId="12" fillId="4" borderId="9"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25" fillId="0" borderId="0" xfId="0" applyFont="1" applyFill="1" applyBorder="1" applyAlignment="1">
      <alignment vertical="center"/>
    </xf>
    <xf numFmtId="164" fontId="25" fillId="0" borderId="0" xfId="1" applyNumberFormat="1" applyFont="1" applyFill="1" applyBorder="1" applyAlignment="1">
      <alignment vertical="center"/>
    </xf>
    <xf numFmtId="43" fontId="25" fillId="0" borderId="0" xfId="1" applyFont="1" applyFill="1" applyBorder="1" applyAlignment="1">
      <alignment vertical="center"/>
    </xf>
    <xf numFmtId="43" fontId="25" fillId="0" borderId="0" xfId="0" applyNumberFormat="1" applyFont="1" applyFill="1" applyBorder="1" applyAlignment="1">
      <alignment vertical="center"/>
    </xf>
    <xf numFmtId="43" fontId="18" fillId="0" borderId="0" xfId="1" applyFont="1" applyFill="1" applyBorder="1" applyAlignment="1">
      <alignment vertical="center" wrapText="1"/>
    </xf>
    <xf numFmtId="0" fontId="1" fillId="0" borderId="0" xfId="0" applyFont="1" applyFill="1" applyBorder="1" applyAlignment="1">
      <alignment vertical="center" wrapText="1"/>
    </xf>
    <xf numFmtId="38" fontId="25" fillId="2" borderId="0" xfId="0" applyNumberFormat="1" applyFont="1" applyFill="1" applyAlignment="1">
      <alignment vertical="center"/>
    </xf>
    <xf numFmtId="43" fontId="51" fillId="0" borderId="0" xfId="1" applyFont="1" applyFill="1" applyBorder="1" applyAlignment="1">
      <alignment vertical="center"/>
    </xf>
    <xf numFmtId="164" fontId="53" fillId="2" borderId="68" xfId="1" applyNumberFormat="1" applyFont="1" applyFill="1" applyBorder="1" applyAlignment="1">
      <alignment vertical="center"/>
    </xf>
    <xf numFmtId="164" fontId="26" fillId="2" borderId="37" xfId="1" applyNumberFormat="1" applyFont="1" applyFill="1" applyBorder="1" applyAlignment="1">
      <alignment vertical="center"/>
    </xf>
    <xf numFmtId="164" fontId="55" fillId="2" borderId="69" xfId="1" applyNumberFormat="1" applyFont="1" applyFill="1" applyBorder="1" applyAlignment="1">
      <alignment vertical="center"/>
    </xf>
    <xf numFmtId="164" fontId="53" fillId="2" borderId="30" xfId="1" applyNumberFormat="1" applyFont="1" applyFill="1" applyBorder="1" applyAlignment="1">
      <alignment vertical="center"/>
    </xf>
    <xf numFmtId="164" fontId="25" fillId="2" borderId="21" xfId="1" applyNumberFormat="1" applyFont="1" applyFill="1" applyBorder="1" applyAlignment="1">
      <alignment vertical="center"/>
    </xf>
    <xf numFmtId="164" fontId="55" fillId="2" borderId="57" xfId="1" applyNumberFormat="1" applyFont="1" applyFill="1" applyBorder="1" applyAlignment="1">
      <alignment vertical="center"/>
    </xf>
    <xf numFmtId="164" fontId="54" fillId="3" borderId="23" xfId="1" applyNumberFormat="1" applyFont="1" applyFill="1" applyBorder="1" applyAlignment="1">
      <alignment vertical="center"/>
    </xf>
    <xf numFmtId="164" fontId="54" fillId="3" borderId="51" xfId="1" applyNumberFormat="1" applyFont="1" applyFill="1" applyBorder="1" applyAlignment="1">
      <alignment vertical="center"/>
    </xf>
    <xf numFmtId="43" fontId="64" fillId="10" borderId="39" xfId="0" applyNumberFormat="1" applyFont="1" applyFill="1" applyBorder="1" applyAlignment="1">
      <alignment vertical="center"/>
    </xf>
    <xf numFmtId="43" fontId="64" fillId="10" borderId="46" xfId="0" applyNumberFormat="1" applyFont="1" applyFill="1" applyBorder="1" applyAlignment="1">
      <alignment vertical="center"/>
    </xf>
    <xf numFmtId="43" fontId="66" fillId="4" borderId="71" xfId="0" applyNumberFormat="1" applyFont="1" applyFill="1" applyBorder="1" applyAlignment="1">
      <alignment vertical="center"/>
    </xf>
    <xf numFmtId="43" fontId="66" fillId="4" borderId="72" xfId="0" applyNumberFormat="1" applyFont="1" applyFill="1" applyBorder="1" applyAlignment="1">
      <alignment vertical="center"/>
    </xf>
    <xf numFmtId="0" fontId="17" fillId="6" borderId="0" xfId="0" applyFont="1" applyFill="1" applyBorder="1" applyAlignment="1">
      <alignment vertical="center"/>
    </xf>
    <xf numFmtId="43" fontId="69" fillId="6" borderId="0" xfId="1" applyFont="1" applyFill="1" applyBorder="1" applyAlignment="1">
      <alignment vertical="center"/>
    </xf>
    <xf numFmtId="43" fontId="31" fillId="6" borderId="44" xfId="1" applyFont="1" applyFill="1" applyBorder="1" applyAlignment="1">
      <alignment vertical="center"/>
    </xf>
    <xf numFmtId="43" fontId="34" fillId="7" borderId="0" xfId="1" applyFont="1" applyFill="1" applyBorder="1" applyAlignment="1">
      <alignment vertical="center"/>
    </xf>
    <xf numFmtId="43" fontId="31" fillId="6" borderId="48" xfId="1" applyFont="1" applyFill="1" applyBorder="1" applyAlignment="1">
      <alignment vertical="center"/>
    </xf>
    <xf numFmtId="43" fontId="66" fillId="4" borderId="24" xfId="1" applyFont="1" applyFill="1" applyBorder="1" applyAlignment="1">
      <alignment vertical="center"/>
    </xf>
    <xf numFmtId="43" fontId="66" fillId="4" borderId="13" xfId="1" applyFont="1" applyFill="1" applyBorder="1" applyAlignment="1">
      <alignment vertical="center"/>
    </xf>
    <xf numFmtId="43" fontId="31" fillId="6" borderId="30" xfId="1" applyFont="1" applyFill="1" applyBorder="1" applyAlignment="1">
      <alignment vertical="center"/>
    </xf>
    <xf numFmtId="43" fontId="31" fillId="6" borderId="31" xfId="1" applyFont="1" applyFill="1" applyBorder="1" applyAlignment="1">
      <alignment vertical="center"/>
    </xf>
    <xf numFmtId="43" fontId="31" fillId="6" borderId="71" xfId="1" applyFont="1" applyFill="1" applyBorder="1" applyAlignment="1">
      <alignment vertical="center"/>
    </xf>
    <xf numFmtId="43" fontId="31" fillId="6" borderId="72" xfId="1" applyFont="1" applyFill="1" applyBorder="1" applyAlignment="1">
      <alignment vertical="center"/>
    </xf>
    <xf numFmtId="0" fontId="34" fillId="6" borderId="0" xfId="0" applyFont="1" applyFill="1" applyBorder="1" applyAlignment="1">
      <alignment vertical="center"/>
    </xf>
    <xf numFmtId="43" fontId="71" fillId="11" borderId="0" xfId="1" applyFont="1" applyFill="1" applyBorder="1" applyAlignment="1">
      <alignment vertical="center"/>
    </xf>
    <xf numFmtId="0" fontId="34" fillId="6" borderId="19" xfId="0" applyFont="1" applyFill="1" applyBorder="1" applyAlignment="1">
      <alignment vertical="center"/>
    </xf>
    <xf numFmtId="0" fontId="22" fillId="6" borderId="0" xfId="0" applyFont="1" applyFill="1" applyBorder="1" applyAlignment="1">
      <alignment vertical="center"/>
    </xf>
    <xf numFmtId="0" fontId="23" fillId="6" borderId="0" xfId="0" applyFont="1" applyFill="1" applyBorder="1" applyAlignment="1">
      <alignment vertical="center"/>
    </xf>
    <xf numFmtId="49" fontId="18" fillId="6" borderId="0" xfId="0" applyNumberFormat="1" applyFont="1" applyFill="1" applyBorder="1" applyAlignment="1">
      <alignment vertical="center"/>
    </xf>
    <xf numFmtId="3" fontId="18" fillId="6" borderId="0" xfId="0" applyNumberFormat="1" applyFont="1" applyFill="1" applyBorder="1" applyAlignment="1">
      <alignment vertical="center"/>
    </xf>
    <xf numFmtId="38" fontId="18" fillId="6" borderId="0" xfId="1" applyNumberFormat="1" applyFont="1" applyFill="1" applyBorder="1" applyAlignment="1">
      <alignment vertical="center"/>
    </xf>
    <xf numFmtId="3" fontId="17" fillId="6" borderId="0" xfId="0" applyNumberFormat="1" applyFont="1" applyFill="1" applyBorder="1" applyAlignment="1">
      <alignment vertical="center"/>
    </xf>
    <xf numFmtId="38" fontId="17" fillId="6" borderId="0" xfId="1" applyNumberFormat="1" applyFont="1" applyFill="1" applyBorder="1" applyAlignment="1">
      <alignment vertical="center"/>
    </xf>
    <xf numFmtId="38" fontId="34" fillId="6" borderId="0" xfId="0" applyNumberFormat="1" applyFont="1" applyFill="1" applyBorder="1" applyAlignment="1">
      <alignment vertical="center"/>
    </xf>
    <xf numFmtId="4" fontId="22" fillId="6" borderId="0" xfId="0" applyNumberFormat="1" applyFont="1" applyFill="1" applyBorder="1" applyAlignment="1">
      <alignment vertical="center"/>
    </xf>
    <xf numFmtId="0" fontId="1" fillId="6" borderId="0" xfId="0" applyFont="1" applyFill="1" applyBorder="1" applyAlignment="1">
      <alignment vertical="center"/>
    </xf>
    <xf numFmtId="0" fontId="17" fillId="6" borderId="0" xfId="0" applyFont="1" applyFill="1" applyBorder="1" applyAlignment="1">
      <alignment horizontal="center" vertical="center"/>
    </xf>
    <xf numFmtId="49" fontId="18" fillId="6" borderId="0" xfId="0" applyNumberFormat="1" applyFont="1" applyFill="1" applyBorder="1" applyAlignment="1">
      <alignment horizontal="center" vertical="center"/>
    </xf>
    <xf numFmtId="3" fontId="14" fillId="6" borderId="0" xfId="0" applyNumberFormat="1" applyFont="1" applyFill="1" applyBorder="1" applyAlignment="1">
      <alignment vertical="center"/>
    </xf>
    <xf numFmtId="3" fontId="72" fillId="6" borderId="0" xfId="0" applyNumberFormat="1" applyFont="1" applyFill="1" applyBorder="1" applyAlignment="1">
      <alignment vertical="center"/>
    </xf>
    <xf numFmtId="38" fontId="72" fillId="6" borderId="0" xfId="0" applyNumberFormat="1" applyFont="1" applyFill="1" applyBorder="1" applyAlignment="1">
      <alignment vertical="center"/>
    </xf>
    <xf numFmtId="3" fontId="72" fillId="6" borderId="0" xfId="1" applyNumberFormat="1" applyFont="1" applyFill="1" applyBorder="1" applyAlignment="1">
      <alignment vertical="center"/>
    </xf>
    <xf numFmtId="38" fontId="72" fillId="6" borderId="0" xfId="1" applyNumberFormat="1" applyFont="1" applyFill="1" applyBorder="1" applyAlignment="1">
      <alignment vertical="center"/>
    </xf>
    <xf numFmtId="0" fontId="14" fillId="6" borderId="0" xfId="0" applyFont="1" applyFill="1" applyBorder="1" applyAlignment="1">
      <alignment vertical="center"/>
    </xf>
    <xf numFmtId="0" fontId="46" fillId="6" borderId="0" xfId="0" applyFont="1" applyFill="1" applyBorder="1" applyAlignment="1">
      <alignment vertical="center"/>
    </xf>
    <xf numFmtId="164" fontId="34" fillId="2" borderId="19" xfId="1" applyNumberFormat="1" applyFont="1" applyFill="1" applyBorder="1" applyAlignment="1">
      <alignment vertical="center"/>
    </xf>
    <xf numFmtId="43" fontId="14" fillId="6" borderId="0" xfId="1" applyFont="1" applyFill="1" applyBorder="1" applyAlignment="1">
      <alignment horizontal="center" vertical="center"/>
    </xf>
    <xf numFmtId="164" fontId="73" fillId="6" borderId="0" xfId="1" applyNumberFormat="1" applyFont="1" applyFill="1" applyBorder="1" applyAlignment="1">
      <alignment vertical="center" readingOrder="1"/>
    </xf>
    <xf numFmtId="0" fontId="70" fillId="6" borderId="0" xfId="0" applyFont="1" applyFill="1" applyBorder="1" applyAlignment="1">
      <alignment horizontal="center" vertical="center"/>
    </xf>
    <xf numFmtId="0" fontId="23" fillId="6" borderId="1" xfId="0" applyFont="1" applyFill="1" applyBorder="1" applyAlignment="1">
      <alignment vertical="center"/>
    </xf>
    <xf numFmtId="0" fontId="23" fillId="6" borderId="15" xfId="0" applyFont="1" applyFill="1" applyBorder="1" applyAlignment="1">
      <alignment vertical="center"/>
    </xf>
    <xf numFmtId="0" fontId="23" fillId="6" borderId="22" xfId="0" applyFont="1" applyFill="1" applyBorder="1" applyAlignment="1">
      <alignment vertical="center"/>
    </xf>
    <xf numFmtId="0" fontId="23" fillId="6" borderId="16" xfId="0" applyFont="1" applyFill="1" applyBorder="1" applyAlignment="1">
      <alignment vertical="center"/>
    </xf>
    <xf numFmtId="43" fontId="17" fillId="6" borderId="0" xfId="1" applyFont="1" applyFill="1" applyBorder="1" applyAlignment="1">
      <alignment horizontal="center" vertical="center"/>
    </xf>
    <xf numFmtId="43" fontId="31" fillId="6" borderId="44" xfId="1" applyFont="1" applyFill="1" applyBorder="1" applyAlignment="1">
      <alignment horizontal="center" vertical="center"/>
    </xf>
    <xf numFmtId="43" fontId="31" fillId="6" borderId="48" xfId="1" applyFont="1" applyFill="1" applyBorder="1" applyAlignment="1">
      <alignment horizontal="center" vertical="center"/>
    </xf>
    <xf numFmtId="43" fontId="34" fillId="6" borderId="0" xfId="1" applyFont="1" applyFill="1" applyBorder="1" applyAlignment="1">
      <alignment horizontal="center" vertical="center"/>
    </xf>
    <xf numFmtId="0" fontId="42" fillId="6" borderId="0" xfId="0" applyFont="1" applyFill="1" applyBorder="1" applyAlignment="1">
      <alignment vertical="center"/>
    </xf>
    <xf numFmtId="0" fontId="35" fillId="6" borderId="0" xfId="0" applyFont="1" applyFill="1" applyBorder="1" applyAlignment="1">
      <alignment horizontal="center" vertical="center"/>
    </xf>
    <xf numFmtId="0" fontId="35" fillId="6" borderId="0" xfId="0" applyFont="1" applyFill="1" applyBorder="1" applyAlignment="1">
      <alignment vertical="center"/>
    </xf>
    <xf numFmtId="164" fontId="42" fillId="6" borderId="0" xfId="1" applyNumberFormat="1" applyFont="1" applyFill="1" applyBorder="1" applyAlignment="1">
      <alignment vertical="center"/>
    </xf>
    <xf numFmtId="0" fontId="68" fillId="6" borderId="2" xfId="0" applyFont="1" applyFill="1" applyBorder="1" applyAlignment="1">
      <alignment horizontal="center" vertical="center"/>
    </xf>
    <xf numFmtId="0" fontId="17" fillId="6" borderId="1" xfId="0" applyFont="1" applyFill="1" applyBorder="1" applyAlignment="1">
      <alignment vertical="center"/>
    </xf>
    <xf numFmtId="0" fontId="31" fillId="6" borderId="9" xfId="0" applyFont="1" applyFill="1" applyBorder="1" applyAlignment="1">
      <alignment vertical="center" wrapText="1"/>
    </xf>
    <xf numFmtId="0" fontId="34" fillId="7" borderId="1" xfId="0" applyFont="1" applyFill="1" applyBorder="1" applyAlignment="1">
      <alignment vertical="center"/>
    </xf>
    <xf numFmtId="0" fontId="70" fillId="6" borderId="2" xfId="0" applyFont="1" applyFill="1" applyBorder="1" applyAlignment="1">
      <alignment horizontal="center" vertical="center"/>
    </xf>
    <xf numFmtId="0" fontId="33" fillId="6" borderId="74" xfId="0" applyFont="1" applyFill="1" applyBorder="1" applyAlignment="1">
      <alignment vertical="center" wrapText="1"/>
    </xf>
    <xf numFmtId="0" fontId="33" fillId="6" borderId="11" xfId="0" applyFont="1" applyFill="1" applyBorder="1" applyAlignment="1">
      <alignment vertical="center" wrapText="1"/>
    </xf>
    <xf numFmtId="43" fontId="64" fillId="10" borderId="38" xfId="0" applyNumberFormat="1" applyFont="1" applyFill="1" applyBorder="1" applyAlignment="1">
      <alignment vertical="center"/>
    </xf>
    <xf numFmtId="43" fontId="66" fillId="4" borderId="70" xfId="0" applyNumberFormat="1" applyFont="1" applyFill="1" applyBorder="1" applyAlignment="1">
      <alignment vertical="center"/>
    </xf>
    <xf numFmtId="43" fontId="17" fillId="6" borderId="2" xfId="1" applyFont="1" applyFill="1" applyBorder="1" applyAlignment="1">
      <alignment vertical="center"/>
    </xf>
    <xf numFmtId="43" fontId="17" fillId="6" borderId="1" xfId="1" applyFont="1" applyFill="1" applyBorder="1" applyAlignment="1">
      <alignment horizontal="center" vertical="center"/>
    </xf>
    <xf numFmtId="43" fontId="31" fillId="6" borderId="47" xfId="1" applyFont="1" applyFill="1" applyBorder="1" applyAlignment="1">
      <alignment vertical="center"/>
    </xf>
    <xf numFmtId="43" fontId="34" fillId="7" borderId="2" xfId="1" applyFont="1" applyFill="1" applyBorder="1" applyAlignment="1">
      <alignment vertical="center"/>
    </xf>
    <xf numFmtId="43" fontId="34" fillId="6" borderId="1" xfId="1" applyFont="1" applyFill="1" applyBorder="1" applyAlignment="1">
      <alignment vertical="center"/>
    </xf>
    <xf numFmtId="43" fontId="66" fillId="4" borderId="12" xfId="1" applyFont="1" applyFill="1" applyBorder="1" applyAlignment="1">
      <alignment vertical="center"/>
    </xf>
    <xf numFmtId="43" fontId="31" fillId="6" borderId="29" xfId="1" applyFont="1" applyFill="1" applyBorder="1" applyAlignment="1">
      <alignment vertical="center"/>
    </xf>
    <xf numFmtId="43" fontId="31" fillId="6" borderId="70" xfId="1" applyFont="1" applyFill="1" applyBorder="1" applyAlignment="1">
      <alignment vertical="center"/>
    </xf>
    <xf numFmtId="0" fontId="12" fillId="6" borderId="8" xfId="0" applyFont="1" applyFill="1" applyBorder="1" applyAlignment="1">
      <alignment horizontal="center" vertical="center" wrapText="1"/>
    </xf>
    <xf numFmtId="0" fontId="65" fillId="6" borderId="8" xfId="0" applyFont="1" applyFill="1" applyBorder="1" applyAlignment="1">
      <alignment vertical="center"/>
    </xf>
    <xf numFmtId="0" fontId="67" fillId="6" borderId="8" xfId="0" applyFont="1" applyFill="1" applyBorder="1" applyAlignment="1">
      <alignment vertical="center"/>
    </xf>
    <xf numFmtId="43" fontId="69" fillId="6" borderId="8" xfId="1" applyFont="1" applyFill="1" applyBorder="1" applyAlignment="1">
      <alignment vertical="center"/>
    </xf>
    <xf numFmtId="43" fontId="65" fillId="6" borderId="8" xfId="1" applyFont="1" applyFill="1" applyBorder="1" applyAlignment="1">
      <alignment vertical="center"/>
    </xf>
    <xf numFmtId="43" fontId="67" fillId="6" borderId="8" xfId="1" applyFont="1" applyFill="1" applyBorder="1" applyAlignment="1">
      <alignment vertical="center"/>
    </xf>
    <xf numFmtId="49" fontId="12" fillId="2" borderId="49" xfId="0" applyNumberFormat="1" applyFont="1" applyFill="1" applyBorder="1" applyAlignment="1">
      <alignment horizontal="center" vertical="center"/>
    </xf>
    <xf numFmtId="49" fontId="12" fillId="2" borderId="9" xfId="0" applyNumberFormat="1" applyFont="1" applyFill="1" applyBorder="1" applyAlignment="1">
      <alignment horizontal="center" vertical="center"/>
    </xf>
    <xf numFmtId="0" fontId="64" fillId="10" borderId="73" xfId="0" applyFont="1" applyFill="1" applyBorder="1" applyAlignment="1">
      <alignment horizontal="center" vertical="center"/>
    </xf>
    <xf numFmtId="0" fontId="66" fillId="4" borderId="11" xfId="0" applyFont="1" applyFill="1" applyBorder="1" applyAlignment="1">
      <alignment horizontal="center" vertical="center"/>
    </xf>
    <xf numFmtId="0" fontId="66" fillId="4" borderId="9" xfId="0" applyFont="1" applyFill="1" applyBorder="1" applyAlignment="1">
      <alignment horizontal="center" vertical="center"/>
    </xf>
    <xf numFmtId="0" fontId="14" fillId="6" borderId="3" xfId="0" applyFont="1" applyFill="1" applyBorder="1" applyAlignment="1">
      <alignment horizontal="center" vertical="center"/>
    </xf>
    <xf numFmtId="0" fontId="14" fillId="6" borderId="0" xfId="0" applyFont="1" applyFill="1" applyBorder="1" applyAlignment="1">
      <alignment horizontal="center" vertical="center"/>
    </xf>
    <xf numFmtId="0" fontId="34" fillId="6" borderId="0" xfId="0" applyFont="1" applyFill="1" applyBorder="1" applyAlignment="1">
      <alignment horizontal="center" vertical="center"/>
    </xf>
    <xf numFmtId="0" fontId="1" fillId="6" borderId="0" xfId="0" applyFont="1" applyFill="1" applyBorder="1" applyAlignment="1">
      <alignment horizontal="center" vertical="center"/>
    </xf>
    <xf numFmtId="0" fontId="22" fillId="6" borderId="0" xfId="0" applyFont="1" applyFill="1" applyBorder="1" applyAlignment="1">
      <alignment horizontal="center" vertical="center"/>
    </xf>
    <xf numFmtId="0" fontId="62" fillId="6" borderId="9" xfId="0" applyFont="1" applyFill="1" applyBorder="1" applyAlignment="1">
      <alignment vertical="center" wrapText="1"/>
    </xf>
    <xf numFmtId="0" fontId="14" fillId="6" borderId="14" xfId="0" applyFont="1" applyFill="1" applyBorder="1" applyAlignment="1">
      <alignment horizontal="center" vertical="center"/>
    </xf>
    <xf numFmtId="0" fontId="14" fillId="6" borderId="2" xfId="0" applyFont="1" applyFill="1" applyBorder="1" applyAlignment="1">
      <alignment horizontal="center" vertical="center"/>
    </xf>
    <xf numFmtId="49" fontId="18" fillId="6" borderId="3" xfId="0" applyNumberFormat="1" applyFont="1" applyFill="1" applyBorder="1" applyAlignment="1">
      <alignment horizontal="center" vertical="center"/>
    </xf>
    <xf numFmtId="49" fontId="18" fillId="6" borderId="22" xfId="0" applyNumberFormat="1" applyFont="1" applyFill="1" applyBorder="1" applyAlignment="1">
      <alignment vertical="center"/>
    </xf>
    <xf numFmtId="3" fontId="18" fillId="6" borderId="22" xfId="0" applyNumberFormat="1" applyFont="1" applyFill="1" applyBorder="1" applyAlignment="1">
      <alignment vertical="center"/>
    </xf>
    <xf numFmtId="38" fontId="18" fillId="6" borderId="22" xfId="1" applyNumberFormat="1" applyFont="1" applyFill="1" applyBorder="1" applyAlignment="1">
      <alignment vertical="center"/>
    </xf>
    <xf numFmtId="0" fontId="22" fillId="6" borderId="16" xfId="0" applyFont="1" applyFill="1" applyBorder="1" applyAlignment="1">
      <alignment vertical="center"/>
    </xf>
    <xf numFmtId="164" fontId="42" fillId="6" borderId="22" xfId="1" applyNumberFormat="1" applyFont="1" applyFill="1" applyBorder="1" applyAlignment="1">
      <alignment vertical="center"/>
    </xf>
    <xf numFmtId="0" fontId="34" fillId="2" borderId="22" xfId="0" applyFont="1" applyFill="1" applyBorder="1" applyAlignment="1">
      <alignment vertical="center"/>
    </xf>
    <xf numFmtId="164" fontId="3" fillId="2" borderId="4" xfId="1" applyNumberFormat="1" applyFont="1" applyFill="1" applyBorder="1" applyAlignment="1">
      <alignment vertical="top" wrapText="1"/>
    </xf>
    <xf numFmtId="164" fontId="3" fillId="2" borderId="6" xfId="1" applyNumberFormat="1" applyFont="1" applyFill="1" applyBorder="1" applyAlignment="1">
      <alignment vertical="top" wrapText="1"/>
    </xf>
    <xf numFmtId="0" fontId="23" fillId="6" borderId="14" xfId="0" applyFont="1" applyFill="1" applyBorder="1" applyAlignment="1">
      <alignment vertical="center"/>
    </xf>
    <xf numFmtId="0" fontId="63" fillId="6" borderId="15" xfId="0" applyFont="1" applyFill="1" applyBorder="1" applyAlignment="1">
      <alignment horizontal="center" vertical="center"/>
    </xf>
    <xf numFmtId="0" fontId="23" fillId="6" borderId="2" xfId="0" applyFont="1" applyFill="1" applyBorder="1" applyAlignment="1">
      <alignment vertical="center"/>
    </xf>
    <xf numFmtId="0" fontId="0" fillId="6" borderId="3" xfId="0" applyFill="1" applyBorder="1" applyAlignment="1">
      <alignment vertical="center"/>
    </xf>
    <xf numFmtId="0" fontId="75" fillId="12" borderId="0" xfId="0" applyFont="1" applyFill="1" applyBorder="1" applyAlignment="1">
      <alignment horizontal="center" vertical="center" wrapText="1"/>
    </xf>
    <xf numFmtId="0" fontId="68" fillId="6" borderId="0" xfId="0" applyFont="1" applyFill="1" applyAlignment="1">
      <alignment vertical="center" wrapText="1"/>
    </xf>
    <xf numFmtId="0" fontId="76" fillId="6" borderId="0" xfId="0" applyFont="1" applyFill="1" applyAlignment="1">
      <alignment vertical="center"/>
    </xf>
    <xf numFmtId="0" fontId="79" fillId="6" borderId="0" xfId="0" applyFont="1" applyFill="1" applyBorder="1" applyAlignment="1">
      <alignment horizontal="center" vertical="center" wrapText="1"/>
    </xf>
    <xf numFmtId="0" fontId="76" fillId="6" borderId="0" xfId="0" applyFont="1" applyFill="1" applyAlignment="1">
      <alignment horizontal="center" vertical="center"/>
    </xf>
    <xf numFmtId="0" fontId="79" fillId="5" borderId="10" xfId="0" applyFont="1" applyFill="1" applyBorder="1" applyAlignment="1">
      <alignment vertical="center" wrapText="1"/>
    </xf>
    <xf numFmtId="0" fontId="78" fillId="5" borderId="8" xfId="0" applyFont="1" applyFill="1" applyBorder="1" applyAlignment="1">
      <alignment horizontal="center" vertical="center" wrapText="1"/>
    </xf>
    <xf numFmtId="0" fontId="79" fillId="5" borderId="8" xfId="0" applyFont="1" applyFill="1" applyBorder="1" applyAlignment="1">
      <alignment vertical="center" wrapText="1"/>
    </xf>
    <xf numFmtId="0" fontId="79" fillId="5" borderId="10" xfId="0" applyFont="1" applyFill="1" applyBorder="1" applyAlignment="1">
      <alignment horizontal="center" vertical="center" wrapText="1"/>
    </xf>
    <xf numFmtId="0" fontId="79" fillId="5" borderId="11" xfId="0" applyFont="1" applyFill="1" applyBorder="1" applyAlignment="1">
      <alignment vertical="center" wrapText="1"/>
    </xf>
    <xf numFmtId="0" fontId="79" fillId="5" borderId="11" xfId="0" applyFont="1" applyFill="1" applyBorder="1" applyAlignment="1">
      <alignment horizontal="center" vertical="center" wrapText="1"/>
    </xf>
    <xf numFmtId="0" fontId="79" fillId="5" borderId="22" xfId="0" applyFont="1" applyFill="1" applyBorder="1" applyAlignment="1">
      <alignment horizontal="center" vertical="center" wrapText="1"/>
    </xf>
    <xf numFmtId="0" fontId="79" fillId="5" borderId="16" xfId="0" applyFont="1" applyFill="1" applyBorder="1" applyAlignment="1">
      <alignment horizontal="center" vertical="center" wrapText="1"/>
    </xf>
    <xf numFmtId="0" fontId="76" fillId="6" borderId="0" xfId="0" applyFont="1" applyFill="1" applyBorder="1" applyAlignment="1">
      <alignment vertical="center" wrapText="1"/>
    </xf>
    <xf numFmtId="0" fontId="76" fillId="6" borderId="0" xfId="0" applyFont="1" applyFill="1" applyBorder="1" applyAlignment="1">
      <alignment horizontal="center" vertical="center" wrapText="1"/>
    </xf>
    <xf numFmtId="0" fontId="76" fillId="6" borderId="60" xfId="0" applyFont="1" applyFill="1" applyBorder="1" applyAlignment="1">
      <alignment vertical="center" wrapText="1"/>
    </xf>
    <xf numFmtId="0" fontId="76" fillId="4" borderId="59" xfId="0" applyFont="1" applyFill="1" applyBorder="1" applyAlignment="1">
      <alignment vertical="center" wrapText="1"/>
    </xf>
    <xf numFmtId="0" fontId="76" fillId="6" borderId="63" xfId="0" applyFont="1" applyFill="1" applyBorder="1" applyAlignment="1">
      <alignment vertical="center" wrapText="1"/>
    </xf>
    <xf numFmtId="0" fontId="76" fillId="6" borderId="64" xfId="0" applyFont="1" applyFill="1" applyBorder="1" applyAlignment="1">
      <alignment vertical="center" wrapText="1"/>
    </xf>
    <xf numFmtId="0" fontId="81" fillId="6" borderId="64" xfId="0" applyFont="1" applyFill="1" applyBorder="1" applyAlignment="1">
      <alignment vertical="center" wrapText="1"/>
    </xf>
    <xf numFmtId="0" fontId="76" fillId="6" borderId="65" xfId="0" applyFont="1" applyFill="1" applyBorder="1" applyAlignment="1">
      <alignment vertical="center" wrapText="1"/>
    </xf>
    <xf numFmtId="0" fontId="82" fillId="6" borderId="62" xfId="0" applyFont="1" applyFill="1" applyBorder="1" applyAlignment="1">
      <alignment vertical="center" wrapText="1"/>
    </xf>
    <xf numFmtId="0" fontId="83" fillId="4" borderId="62" xfId="0" applyFont="1" applyFill="1" applyBorder="1" applyAlignment="1">
      <alignment vertical="center" wrapText="1"/>
    </xf>
    <xf numFmtId="0" fontId="84" fillId="6" borderId="62" xfId="0" applyFont="1" applyFill="1" applyBorder="1" applyAlignment="1">
      <alignment vertical="center" wrapText="1"/>
    </xf>
    <xf numFmtId="0" fontId="76" fillId="6" borderId="62" xfId="0" applyFont="1" applyFill="1" applyBorder="1" applyAlignment="1">
      <alignment vertical="center" wrapText="1"/>
    </xf>
    <xf numFmtId="0" fontId="76" fillId="4" borderId="62" xfId="0" applyFont="1" applyFill="1" applyBorder="1" applyAlignment="1">
      <alignment vertical="center" wrapText="1"/>
    </xf>
    <xf numFmtId="0" fontId="87" fillId="6" borderId="62" xfId="0" applyFont="1" applyFill="1" applyBorder="1" applyAlignment="1">
      <alignment vertical="center" wrapText="1"/>
    </xf>
    <xf numFmtId="0" fontId="47" fillId="6" borderId="62" xfId="0" applyFont="1" applyFill="1" applyBorder="1" applyAlignment="1">
      <alignment vertical="center" wrapText="1"/>
    </xf>
    <xf numFmtId="0" fontId="48" fillId="6" borderId="64" xfId="0" applyFont="1" applyFill="1" applyBorder="1" applyAlignment="1">
      <alignment vertical="center" wrapText="1"/>
    </xf>
    <xf numFmtId="0" fontId="79" fillId="6" borderId="0" xfId="0" applyFont="1" applyFill="1" applyAlignment="1">
      <alignment vertical="center"/>
    </xf>
    <xf numFmtId="0" fontId="79" fillId="6" borderId="0" xfId="0" applyFont="1" applyFill="1" applyBorder="1" applyAlignment="1">
      <alignment vertical="center"/>
    </xf>
    <xf numFmtId="0" fontId="77" fillId="6" borderId="0" xfId="0" applyFont="1" applyFill="1" applyBorder="1" applyAlignment="1">
      <alignment vertical="center"/>
    </xf>
    <xf numFmtId="0" fontId="77" fillId="6" borderId="1" xfId="0" applyFont="1" applyFill="1" applyBorder="1" applyAlignment="1">
      <alignment vertical="center"/>
    </xf>
    <xf numFmtId="0" fontId="78" fillId="6" borderId="0" xfId="0" applyFont="1" applyFill="1" applyBorder="1" applyAlignment="1">
      <alignment vertical="center"/>
    </xf>
    <xf numFmtId="0" fontId="78" fillId="6" borderId="1" xfId="0" applyFont="1" applyFill="1" applyBorder="1" applyAlignment="1">
      <alignment vertical="center"/>
    </xf>
    <xf numFmtId="0" fontId="68" fillId="6" borderId="0" xfId="0" applyFont="1" applyFill="1" applyBorder="1" applyAlignment="1">
      <alignment vertical="center" wrapText="1"/>
    </xf>
    <xf numFmtId="0" fontId="48" fillId="6" borderId="21" xfId="0" applyFont="1" applyFill="1" applyBorder="1" applyAlignment="1">
      <alignment vertical="center" wrapText="1"/>
    </xf>
    <xf numFmtId="0" fontId="48" fillId="6" borderId="30" xfId="0" applyFont="1" applyFill="1" applyBorder="1" applyAlignment="1">
      <alignment vertical="center" wrapText="1"/>
    </xf>
    <xf numFmtId="0" fontId="48" fillId="6" borderId="57" xfId="0" applyFont="1" applyFill="1" applyBorder="1" applyAlignment="1">
      <alignment vertical="center" wrapText="1"/>
    </xf>
    <xf numFmtId="0" fontId="48" fillId="6" borderId="44" xfId="0" applyFont="1" applyFill="1" applyBorder="1" applyAlignment="1">
      <alignment vertical="center" wrapText="1"/>
    </xf>
    <xf numFmtId="0" fontId="88" fillId="6" borderId="2" xfId="0" applyFont="1" applyFill="1" applyBorder="1" applyAlignment="1">
      <alignment vertical="center"/>
    </xf>
    <xf numFmtId="0" fontId="70" fillId="6" borderId="2" xfId="0" applyFont="1" applyFill="1" applyBorder="1" applyAlignment="1">
      <alignment vertical="center"/>
    </xf>
    <xf numFmtId="0" fontId="70" fillId="6" borderId="0" xfId="0" applyFont="1" applyFill="1" applyAlignment="1">
      <alignment vertical="center"/>
    </xf>
    <xf numFmtId="0" fontId="70" fillId="6" borderId="10" xfId="0" applyFont="1" applyFill="1" applyBorder="1" applyAlignment="1">
      <alignment vertical="center"/>
    </xf>
    <xf numFmtId="0" fontId="88" fillId="5" borderId="8" xfId="0" applyFont="1" applyFill="1" applyBorder="1" applyAlignment="1">
      <alignment horizontal="center" vertical="center"/>
    </xf>
    <xf numFmtId="0" fontId="88" fillId="5" borderId="11" xfId="0" applyFont="1" applyFill="1" applyBorder="1" applyAlignment="1">
      <alignment horizontal="center" vertical="center"/>
    </xf>
    <xf numFmtId="0" fontId="70" fillId="6" borderId="29" xfId="0" applyFont="1" applyFill="1" applyBorder="1" applyAlignment="1">
      <alignment horizontal="center" vertical="center"/>
    </xf>
    <xf numFmtId="0" fontId="70" fillId="6" borderId="20" xfId="0" applyFont="1" applyFill="1" applyBorder="1" applyAlignment="1">
      <alignment horizontal="center" vertical="center"/>
    </xf>
    <xf numFmtId="0" fontId="70" fillId="6" borderId="38" xfId="0" applyFont="1" applyFill="1" applyBorder="1" applyAlignment="1">
      <alignment horizontal="center" vertical="center"/>
    </xf>
    <xf numFmtId="0" fontId="70" fillId="6" borderId="61" xfId="0" applyFont="1" applyFill="1" applyBorder="1" applyAlignment="1">
      <alignment horizontal="center" vertical="center"/>
    </xf>
    <xf numFmtId="0" fontId="70" fillId="6" borderId="47" xfId="0" applyFont="1" applyFill="1" applyBorder="1" applyAlignment="1">
      <alignment horizontal="center" vertical="center"/>
    </xf>
    <xf numFmtId="0" fontId="70" fillId="6" borderId="70" xfId="0" applyFont="1" applyFill="1" applyBorder="1" applyAlignment="1">
      <alignment horizontal="center" vertical="center"/>
    </xf>
    <xf numFmtId="0" fontId="70" fillId="6" borderId="0" xfId="0" applyFont="1" applyFill="1" applyAlignment="1">
      <alignment horizontal="center" vertical="center"/>
    </xf>
    <xf numFmtId="0" fontId="76" fillId="6" borderId="39" xfId="0" applyFont="1" applyFill="1" applyBorder="1" applyAlignment="1">
      <alignment horizontal="justify" vertical="center" wrapText="1"/>
    </xf>
    <xf numFmtId="0" fontId="70" fillId="6" borderId="30" xfId="0" applyFont="1" applyFill="1" applyBorder="1" applyAlignment="1">
      <alignment horizontal="center" vertical="center" wrapText="1"/>
    </xf>
    <xf numFmtId="0" fontId="70" fillId="6" borderId="75" xfId="0" applyFont="1" applyFill="1" applyBorder="1" applyAlignment="1">
      <alignment horizontal="center" vertical="center" wrapText="1"/>
    </xf>
    <xf numFmtId="0" fontId="70" fillId="6" borderId="31" xfId="0" applyFont="1" applyFill="1" applyBorder="1" applyAlignment="1">
      <alignment horizontal="center" vertical="center" wrapText="1"/>
    </xf>
    <xf numFmtId="0" fontId="70" fillId="6" borderId="21" xfId="0" applyFont="1" applyFill="1" applyBorder="1" applyAlignment="1">
      <alignment horizontal="center" vertical="center" wrapText="1"/>
    </xf>
    <xf numFmtId="0" fontId="70" fillId="6" borderId="34" xfId="0" applyFont="1" applyFill="1" applyBorder="1" applyAlignment="1">
      <alignment horizontal="center" vertical="center" wrapText="1"/>
    </xf>
    <xf numFmtId="0" fontId="70" fillId="6" borderId="23" xfId="0" applyFont="1" applyFill="1" applyBorder="1" applyAlignment="1">
      <alignment horizontal="center" vertical="center" wrapText="1"/>
    </xf>
    <xf numFmtId="0" fontId="70" fillId="6" borderId="76" xfId="0" applyFont="1" applyFill="1" applyBorder="1" applyAlignment="1">
      <alignment horizontal="center" vertical="center" wrapText="1"/>
    </xf>
    <xf numFmtId="0" fontId="70" fillId="6" borderId="46" xfId="0" applyFont="1" applyFill="1" applyBorder="1" applyAlignment="1">
      <alignment horizontal="center" vertical="center" wrapText="1"/>
    </xf>
    <xf numFmtId="0" fontId="70" fillId="6" borderId="57" xfId="0" applyFont="1" applyFill="1" applyBorder="1" applyAlignment="1">
      <alignment horizontal="center" vertical="center" wrapText="1"/>
    </xf>
    <xf numFmtId="0" fontId="70" fillId="6" borderId="77" xfId="0" applyFont="1" applyFill="1" applyBorder="1" applyAlignment="1">
      <alignment horizontal="center" vertical="center" wrapText="1"/>
    </xf>
    <xf numFmtId="0" fontId="70" fillId="6" borderId="51" xfId="0" applyFont="1" applyFill="1" applyBorder="1" applyAlignment="1">
      <alignment horizontal="center" vertical="center" wrapText="1"/>
    </xf>
    <xf numFmtId="0" fontId="70" fillId="6" borderId="44" xfId="0" applyFont="1" applyFill="1" applyBorder="1" applyAlignment="1">
      <alignment horizontal="center" vertical="center" wrapText="1"/>
    </xf>
    <xf numFmtId="0" fontId="70" fillId="6" borderId="55" xfId="0" applyFont="1" applyFill="1" applyBorder="1" applyAlignment="1">
      <alignment horizontal="center" vertical="center" wrapText="1"/>
    </xf>
    <xf numFmtId="0" fontId="70" fillId="6" borderId="48" xfId="0" applyFont="1" applyFill="1" applyBorder="1" applyAlignment="1">
      <alignment horizontal="center" vertical="center" wrapText="1"/>
    </xf>
    <xf numFmtId="0" fontId="48" fillId="0" borderId="22" xfId="0" applyFont="1" applyBorder="1" applyAlignment="1">
      <alignment wrapText="1"/>
    </xf>
    <xf numFmtId="0" fontId="70" fillId="6" borderId="40" xfId="0" applyFont="1" applyFill="1" applyBorder="1" applyAlignment="1">
      <alignment horizontal="center" vertical="center"/>
    </xf>
    <xf numFmtId="0" fontId="48" fillId="6" borderId="41" xfId="0" applyFont="1" applyFill="1" applyBorder="1" applyAlignment="1">
      <alignment vertical="center" wrapText="1"/>
    </xf>
    <xf numFmtId="0" fontId="70" fillId="6" borderId="41" xfId="0" applyFont="1" applyFill="1" applyBorder="1" applyAlignment="1">
      <alignment horizontal="center" vertical="center" wrapText="1"/>
    </xf>
    <xf numFmtId="0" fontId="70" fillId="6" borderId="78" xfId="0" applyFont="1" applyFill="1" applyBorder="1" applyAlignment="1">
      <alignment horizontal="center" vertical="center" wrapText="1"/>
    </xf>
    <xf numFmtId="0" fontId="70" fillId="6" borderId="42" xfId="0" applyFont="1" applyFill="1" applyBorder="1" applyAlignment="1">
      <alignment horizontal="center" vertical="center" wrapText="1"/>
    </xf>
    <xf numFmtId="0" fontId="48" fillId="6" borderId="79" xfId="0" applyFont="1" applyFill="1" applyBorder="1" applyAlignment="1">
      <alignment vertical="center" wrapText="1"/>
    </xf>
    <xf numFmtId="0" fontId="48" fillId="6" borderId="21" xfId="0" applyFont="1" applyFill="1" applyBorder="1" applyAlignment="1">
      <alignment wrapText="1"/>
    </xf>
    <xf numFmtId="0" fontId="76" fillId="0" borderId="41" xfId="0" applyFont="1" applyBorder="1" applyAlignment="1">
      <alignment wrapText="1"/>
    </xf>
    <xf numFmtId="0" fontId="48" fillId="6" borderId="21" xfId="0" applyFont="1" applyFill="1" applyBorder="1" applyAlignment="1">
      <alignment horizontal="left" vertical="center" wrapText="1"/>
    </xf>
    <xf numFmtId="0" fontId="48" fillId="6" borderId="57" xfId="0" applyFont="1" applyFill="1" applyBorder="1" applyAlignment="1">
      <alignment horizontal="left" vertical="center" wrapText="1"/>
    </xf>
    <xf numFmtId="0" fontId="26" fillId="2" borderId="12" xfId="0" applyFont="1" applyFill="1" applyBorder="1" applyAlignment="1">
      <alignment horizontal="left" vertical="center" wrapText="1"/>
    </xf>
    <xf numFmtId="0" fontId="12" fillId="2" borderId="44" xfId="0" applyFont="1" applyFill="1" applyBorder="1" applyAlignment="1">
      <alignment horizontal="center" vertical="center" wrapText="1"/>
    </xf>
    <xf numFmtId="0" fontId="12" fillId="2" borderId="80" xfId="0" applyFont="1" applyFill="1" applyBorder="1" applyAlignment="1">
      <alignment horizontal="center" vertical="center" wrapText="1"/>
    </xf>
    <xf numFmtId="38" fontId="12" fillId="2" borderId="80" xfId="1" applyNumberFormat="1" applyFont="1" applyFill="1" applyBorder="1" applyAlignment="1">
      <alignment horizontal="center" vertical="center" wrapText="1"/>
    </xf>
    <xf numFmtId="0" fontId="26" fillId="2" borderId="55" xfId="0" applyFont="1" applyFill="1" applyBorder="1" applyAlignment="1">
      <alignment horizontal="center" vertical="center"/>
    </xf>
    <xf numFmtId="0" fontId="26" fillId="2" borderId="13" xfId="0" applyFont="1" applyFill="1" applyBorder="1" applyAlignment="1">
      <alignment horizontal="center" vertical="center"/>
    </xf>
    <xf numFmtId="164" fontId="13" fillId="4" borderId="75" xfId="1" applyNumberFormat="1" applyFont="1" applyFill="1" applyBorder="1" applyAlignment="1">
      <alignment horizontal="center" vertical="center" wrapText="1"/>
    </xf>
    <xf numFmtId="164" fontId="13" fillId="4" borderId="52" xfId="1" applyNumberFormat="1" applyFont="1" applyFill="1" applyBorder="1" applyAlignment="1">
      <alignment horizontal="center" vertical="center" wrapText="1"/>
    </xf>
    <xf numFmtId="38" fontId="12" fillId="4" borderId="81" xfId="1" applyNumberFormat="1" applyFont="1" applyFill="1" applyBorder="1" applyAlignment="1">
      <alignment horizontal="center" vertical="center" wrapText="1"/>
    </xf>
    <xf numFmtId="0" fontId="13" fillId="4" borderId="58" xfId="0" applyFont="1" applyFill="1" applyBorder="1" applyAlignment="1">
      <alignment horizontal="center" vertical="center" wrapText="1"/>
    </xf>
    <xf numFmtId="164" fontId="13" fillId="4" borderId="68" xfId="1" applyNumberFormat="1" applyFont="1" applyFill="1" applyBorder="1" applyAlignment="1">
      <alignment horizontal="center" vertical="center" wrapText="1"/>
    </xf>
    <xf numFmtId="164" fontId="13" fillId="2" borderId="37" xfId="1" applyNumberFormat="1" applyFont="1" applyFill="1" applyBorder="1" applyAlignment="1">
      <alignment horizontal="left" vertical="center" wrapText="1"/>
    </xf>
    <xf numFmtId="0" fontId="63" fillId="6" borderId="9" xfId="0" applyFont="1" applyFill="1" applyBorder="1" applyAlignment="1">
      <alignment horizontal="center" vertical="center"/>
    </xf>
    <xf numFmtId="0" fontId="88" fillId="6" borderId="30" xfId="0" applyFont="1" applyFill="1" applyBorder="1" applyAlignment="1">
      <alignment horizontal="center" vertical="center" wrapText="1"/>
    </xf>
    <xf numFmtId="0" fontId="88" fillId="6" borderId="75" xfId="0" applyFont="1" applyFill="1" applyBorder="1" applyAlignment="1">
      <alignment horizontal="center" vertical="center" wrapText="1"/>
    </xf>
    <xf numFmtId="0" fontId="88" fillId="6" borderId="21" xfId="0" applyFont="1" applyFill="1" applyBorder="1" applyAlignment="1">
      <alignment horizontal="center" vertical="center" wrapText="1"/>
    </xf>
    <xf numFmtId="0" fontId="88" fillId="6" borderId="34" xfId="0" applyFont="1" applyFill="1" applyBorder="1" applyAlignment="1">
      <alignment horizontal="center" vertical="center" wrapText="1"/>
    </xf>
    <xf numFmtId="0" fontId="88" fillId="6" borderId="39" xfId="0" applyFont="1" applyFill="1" applyBorder="1" applyAlignment="1">
      <alignment horizontal="center" vertical="center" wrapText="1"/>
    </xf>
    <xf numFmtId="0" fontId="88" fillId="6" borderId="76" xfId="0" applyFont="1" applyFill="1" applyBorder="1" applyAlignment="1">
      <alignment horizontal="center" vertical="center" wrapText="1"/>
    </xf>
    <xf numFmtId="164" fontId="25" fillId="2" borderId="21" xfId="1" applyNumberFormat="1" applyFont="1" applyFill="1" applyBorder="1" applyAlignment="1">
      <alignment vertical="center" wrapText="1"/>
    </xf>
    <xf numFmtId="164" fontId="25" fillId="2" borderId="35" xfId="1" applyNumberFormat="1" applyFont="1" applyFill="1" applyBorder="1" applyAlignment="1">
      <alignment vertical="center"/>
    </xf>
    <xf numFmtId="38" fontId="18" fillId="2" borderId="50" xfId="1" applyNumberFormat="1" applyFont="1" applyFill="1" applyBorder="1" applyAlignment="1">
      <alignment horizontal="left" vertical="center" wrapText="1"/>
    </xf>
    <xf numFmtId="0" fontId="77" fillId="6" borderId="14" xfId="0" applyFont="1" applyFill="1" applyBorder="1" applyAlignment="1">
      <alignment horizontal="center" vertical="center"/>
    </xf>
    <xf numFmtId="0" fontId="77" fillId="6" borderId="19" xfId="0" applyFont="1" applyFill="1" applyBorder="1" applyAlignment="1">
      <alignment horizontal="center" vertical="center"/>
    </xf>
    <xf numFmtId="0" fontId="77" fillId="6" borderId="15" xfId="0" applyFont="1" applyFill="1" applyBorder="1" applyAlignment="1">
      <alignment horizontal="center" vertical="center"/>
    </xf>
    <xf numFmtId="0" fontId="78" fillId="6" borderId="0" xfId="0" applyFont="1" applyFill="1" applyBorder="1" applyAlignment="1">
      <alignment horizontal="center" vertical="center"/>
    </xf>
    <xf numFmtId="0" fontId="68" fillId="6" borderId="2" xfId="0" applyFont="1" applyFill="1" applyBorder="1" applyAlignment="1">
      <alignment horizontal="left" vertical="center" wrapText="1"/>
    </xf>
    <xf numFmtId="0" fontId="68" fillId="6" borderId="0" xfId="0" applyFont="1" applyFill="1" applyBorder="1" applyAlignment="1">
      <alignment horizontal="left" vertical="center" wrapText="1"/>
    </xf>
    <xf numFmtId="0" fontId="68" fillId="6" borderId="1" xfId="0" applyFont="1" applyFill="1" applyBorder="1" applyAlignment="1">
      <alignment horizontal="left" vertical="center" wrapText="1"/>
    </xf>
    <xf numFmtId="0" fontId="79" fillId="5" borderId="14" xfId="0" applyFont="1" applyFill="1" applyBorder="1" applyAlignment="1">
      <alignment horizontal="center" vertical="center" wrapText="1"/>
    </xf>
    <xf numFmtId="0" fontId="79" fillId="5" borderId="19" xfId="0" applyFont="1" applyFill="1" applyBorder="1" applyAlignment="1">
      <alignment horizontal="center" vertical="center" wrapText="1"/>
    </xf>
    <xf numFmtId="0" fontId="79" fillId="5" borderId="15" xfId="0" applyFont="1" applyFill="1" applyBorder="1" applyAlignment="1">
      <alignment horizontal="center" vertical="center" wrapText="1"/>
    </xf>
    <xf numFmtId="0" fontId="68" fillId="6" borderId="3" xfId="0" applyFont="1" applyFill="1" applyBorder="1" applyAlignment="1">
      <alignment horizontal="left" vertical="center" wrapText="1"/>
    </xf>
    <xf numFmtId="0" fontId="68" fillId="6" borderId="22" xfId="0" applyFont="1" applyFill="1" applyBorder="1" applyAlignment="1">
      <alignment horizontal="left" vertical="center" wrapText="1"/>
    </xf>
    <xf numFmtId="0" fontId="68" fillId="6" borderId="16" xfId="0" applyFont="1" applyFill="1" applyBorder="1" applyAlignment="1">
      <alignment horizontal="left" vertical="center" wrapText="1"/>
    </xf>
    <xf numFmtId="0" fontId="79" fillId="5" borderId="3" xfId="0" applyFont="1" applyFill="1" applyBorder="1" applyAlignment="1">
      <alignment horizontal="center" vertical="center" wrapText="1"/>
    </xf>
    <xf numFmtId="0" fontId="79" fillId="5" borderId="22" xfId="0" applyFont="1" applyFill="1" applyBorder="1" applyAlignment="1">
      <alignment horizontal="center" vertical="center" wrapText="1"/>
    </xf>
    <xf numFmtId="0" fontId="79" fillId="5" borderId="16" xfId="0" applyFont="1" applyFill="1" applyBorder="1" applyAlignment="1">
      <alignment horizontal="center" vertical="center" wrapText="1"/>
    </xf>
    <xf numFmtId="0" fontId="80" fillId="4" borderId="66" xfId="0" applyFont="1" applyFill="1" applyBorder="1" applyAlignment="1">
      <alignment horizontal="center" vertical="center" wrapText="1"/>
    </xf>
    <xf numFmtId="0" fontId="80" fillId="4" borderId="12" xfId="0" applyFont="1" applyFill="1" applyBorder="1" applyAlignment="1">
      <alignment horizontal="center" vertical="center" wrapText="1"/>
    </xf>
    <xf numFmtId="0" fontId="80" fillId="4" borderId="24" xfId="0" applyFont="1" applyFill="1" applyBorder="1" applyAlignment="1">
      <alignment horizontal="center" vertical="center" wrapText="1"/>
    </xf>
    <xf numFmtId="0" fontId="80" fillId="4" borderId="13" xfId="0" applyFont="1" applyFill="1" applyBorder="1" applyAlignment="1">
      <alignment horizontal="center" vertical="center" wrapText="1"/>
    </xf>
    <xf numFmtId="0" fontId="80" fillId="4" borderId="0" xfId="0" applyFont="1" applyFill="1" applyBorder="1" applyAlignment="1">
      <alignment horizontal="center" vertical="center" wrapText="1"/>
    </xf>
    <xf numFmtId="0" fontId="85" fillId="4" borderId="0" xfId="0" applyFont="1" applyFill="1" applyBorder="1" applyAlignment="1">
      <alignment horizontal="left" vertical="center" wrapText="1"/>
    </xf>
    <xf numFmtId="0" fontId="79" fillId="5" borderId="12" xfId="0" applyFont="1" applyFill="1" applyBorder="1" applyAlignment="1">
      <alignment horizontal="center" vertical="center" wrapText="1"/>
    </xf>
    <xf numFmtId="0" fontId="79" fillId="5" borderId="24" xfId="0" applyFont="1" applyFill="1" applyBorder="1" applyAlignment="1">
      <alignment horizontal="center" vertical="center" wrapText="1"/>
    </xf>
    <xf numFmtId="0" fontId="79" fillId="5" borderId="13"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9"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2"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23" fillId="6" borderId="1" xfId="0" applyFont="1" applyFill="1" applyBorder="1" applyAlignment="1">
      <alignment horizontal="center" vertical="center" wrapText="1"/>
    </xf>
    <xf numFmtId="0" fontId="23" fillId="6" borderId="3" xfId="0" applyFont="1" applyFill="1" applyBorder="1" applyAlignment="1">
      <alignment horizontal="center" vertical="center" wrapText="1"/>
    </xf>
    <xf numFmtId="0" fontId="23" fillId="6" borderId="22"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6" xfId="0" applyFont="1" applyBorder="1" applyAlignment="1">
      <alignment horizontal="center" vertical="center" wrapText="1"/>
    </xf>
    <xf numFmtId="0" fontId="23" fillId="6" borderId="2" xfId="0" applyFont="1" applyFill="1" applyBorder="1" applyAlignment="1">
      <alignment horizontal="center" vertical="center"/>
    </xf>
    <xf numFmtId="0" fontId="23" fillId="6" borderId="0" xfId="0" applyFont="1" applyFill="1" applyBorder="1" applyAlignment="1">
      <alignment horizontal="center" vertical="center"/>
    </xf>
    <xf numFmtId="0" fontId="23" fillId="6" borderId="1" xfId="0" applyFont="1" applyFill="1" applyBorder="1" applyAlignment="1">
      <alignment horizontal="center" vertical="center"/>
    </xf>
    <xf numFmtId="0" fontId="23" fillId="6" borderId="3" xfId="0" applyFont="1" applyFill="1" applyBorder="1" applyAlignment="1">
      <alignment horizontal="center" vertical="center"/>
    </xf>
    <xf numFmtId="0" fontId="23" fillId="6" borderId="22" xfId="0" applyFont="1" applyFill="1" applyBorder="1" applyAlignment="1">
      <alignment horizontal="center" vertical="center"/>
    </xf>
    <xf numFmtId="0" fontId="23" fillId="6" borderId="16" xfId="0" applyFont="1" applyFill="1" applyBorder="1" applyAlignment="1">
      <alignment horizontal="center" vertical="center"/>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29" fillId="2" borderId="2" xfId="0" applyFont="1" applyFill="1" applyBorder="1" applyAlignment="1">
      <alignment horizontal="center" vertical="center" wrapText="1" shrinkToFit="1"/>
    </xf>
    <xf numFmtId="0" fontId="29" fillId="2" borderId="0" xfId="0" applyFont="1" applyFill="1" applyBorder="1" applyAlignment="1">
      <alignment horizontal="center" vertical="center" wrapText="1" shrinkToFit="1"/>
    </xf>
    <xf numFmtId="0" fontId="57" fillId="6" borderId="0" xfId="0" applyFont="1" applyFill="1" applyBorder="1" applyAlignment="1">
      <alignment horizontal="center" vertical="center" wrapText="1"/>
    </xf>
    <xf numFmtId="0" fontId="29" fillId="6" borderId="2"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1" xfId="0" applyFont="1" applyFill="1" applyBorder="1" applyAlignment="1">
      <alignment horizontal="center" vertical="center"/>
    </xf>
    <xf numFmtId="0" fontId="13" fillId="6" borderId="14" xfId="0" applyFont="1" applyFill="1" applyBorder="1" applyAlignment="1">
      <alignment horizontal="center" vertical="center"/>
    </xf>
    <xf numFmtId="0" fontId="13" fillId="6" borderId="19" xfId="0" applyFont="1" applyFill="1" applyBorder="1" applyAlignment="1">
      <alignment horizontal="center" vertical="center"/>
    </xf>
    <xf numFmtId="0" fontId="13" fillId="6" borderId="15" xfId="0" applyFont="1" applyFill="1" applyBorder="1" applyAlignment="1">
      <alignment horizontal="center" vertical="center"/>
    </xf>
    <xf numFmtId="0" fontId="13" fillId="6" borderId="2" xfId="0" applyFont="1" applyFill="1" applyBorder="1" applyAlignment="1">
      <alignment horizontal="center" vertical="center"/>
    </xf>
    <xf numFmtId="0" fontId="13" fillId="6" borderId="0" xfId="0" applyFont="1" applyFill="1" applyBorder="1" applyAlignment="1">
      <alignment horizontal="center" vertical="center"/>
    </xf>
    <xf numFmtId="0" fontId="13" fillId="6" borderId="1" xfId="0" applyFont="1" applyFill="1" applyBorder="1" applyAlignment="1">
      <alignment horizontal="center" vertical="center"/>
    </xf>
    <xf numFmtId="0" fontId="29" fillId="6" borderId="14" xfId="0" applyFont="1" applyFill="1" applyBorder="1" applyAlignment="1">
      <alignment horizontal="center" vertical="center" wrapText="1"/>
    </xf>
    <xf numFmtId="0" fontId="29" fillId="6" borderId="19" xfId="0" applyFont="1" applyFill="1" applyBorder="1" applyAlignment="1">
      <alignment horizontal="center" vertical="center" wrapText="1"/>
    </xf>
    <xf numFmtId="0" fontId="29" fillId="6" borderId="15"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22" xfId="0" applyFont="1" applyFill="1" applyBorder="1" applyAlignment="1">
      <alignment horizontal="center" vertical="center" wrapText="1"/>
    </xf>
    <xf numFmtId="0" fontId="29" fillId="6" borderId="16" xfId="0" applyFont="1" applyFill="1" applyBorder="1" applyAlignment="1">
      <alignment horizontal="center" vertical="center" wrapText="1"/>
    </xf>
    <xf numFmtId="0" fontId="42" fillId="0" borderId="3" xfId="0" applyFont="1" applyBorder="1" applyAlignment="1">
      <alignment horizontal="center" vertical="center" wrapText="1"/>
    </xf>
    <xf numFmtId="0" fontId="42" fillId="0" borderId="22" xfId="0" applyFont="1" applyBorder="1" applyAlignment="1">
      <alignment horizontal="center" vertical="center" wrapText="1"/>
    </xf>
    <xf numFmtId="0" fontId="42" fillId="0" borderId="16" xfId="0" applyFont="1" applyBorder="1" applyAlignment="1">
      <alignment horizontal="center" vertical="center" wrapText="1"/>
    </xf>
    <xf numFmtId="0" fontId="73" fillId="6" borderId="0" xfId="0" applyFont="1" applyFill="1" applyBorder="1" applyAlignment="1">
      <alignment horizontal="center" vertical="center" readingOrder="1"/>
    </xf>
    <xf numFmtId="0" fontId="3" fillId="6" borderId="14"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40" fillId="2" borderId="12" xfId="0" applyFont="1" applyFill="1" applyBorder="1" applyAlignment="1">
      <alignment horizontal="center" vertical="center" wrapText="1"/>
    </xf>
    <xf numFmtId="0" fontId="40" fillId="2" borderId="24" xfId="0" applyFont="1" applyFill="1" applyBorder="1" applyAlignment="1">
      <alignment horizontal="center" vertical="center" wrapText="1"/>
    </xf>
    <xf numFmtId="0" fontId="40" fillId="2" borderId="13" xfId="0" applyFont="1" applyFill="1" applyBorder="1" applyAlignment="1">
      <alignment horizontal="center" vertical="center" wrapText="1"/>
    </xf>
    <xf numFmtId="0" fontId="7" fillId="3" borderId="12"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13" xfId="0" applyFont="1" applyFill="1" applyBorder="1" applyAlignment="1">
      <alignment horizontal="center" vertical="center"/>
    </xf>
    <xf numFmtId="0" fontId="39" fillId="2" borderId="14" xfId="0" applyFont="1" applyFill="1" applyBorder="1" applyAlignment="1">
      <alignment horizontal="center" vertical="center"/>
    </xf>
    <xf numFmtId="0" fontId="39" fillId="2" borderId="19" xfId="0" applyFont="1" applyFill="1" applyBorder="1" applyAlignment="1">
      <alignment horizontal="center" vertical="center"/>
    </xf>
    <xf numFmtId="0" fontId="39" fillId="2" borderId="15" xfId="0" applyFont="1" applyFill="1" applyBorder="1" applyAlignment="1">
      <alignment horizontal="center" vertical="center"/>
    </xf>
    <xf numFmtId="0" fontId="23" fillId="6" borderId="19" xfId="0" applyFont="1" applyFill="1" applyBorder="1" applyAlignment="1">
      <alignment horizontal="center" vertical="center"/>
    </xf>
    <xf numFmtId="0" fontId="38" fillId="6" borderId="22" xfId="0" applyFont="1" applyFill="1" applyBorder="1" applyAlignment="1">
      <alignment horizontal="center" vertical="center"/>
    </xf>
    <xf numFmtId="0" fontId="38" fillId="6" borderId="16" xfId="0" applyFont="1" applyFill="1" applyBorder="1" applyAlignment="1">
      <alignment horizontal="center" vertical="center"/>
    </xf>
    <xf numFmtId="0" fontId="43" fillId="2" borderId="3" xfId="0" applyFont="1" applyFill="1" applyBorder="1" applyAlignment="1">
      <alignment horizontal="left" vertical="center" wrapText="1"/>
    </xf>
    <xf numFmtId="0" fontId="43" fillId="2" borderId="22" xfId="0" applyFont="1" applyFill="1" applyBorder="1" applyAlignment="1">
      <alignment horizontal="left" vertical="center" wrapText="1"/>
    </xf>
    <xf numFmtId="0" fontId="43" fillId="2" borderId="16" xfId="0" applyFont="1" applyFill="1" applyBorder="1" applyAlignment="1">
      <alignment horizontal="left" vertical="center" wrapText="1"/>
    </xf>
    <xf numFmtId="0" fontId="42" fillId="2" borderId="2" xfId="0" applyFont="1" applyFill="1" applyBorder="1" applyAlignment="1" applyProtection="1">
      <alignment horizontal="justify" vertical="center" wrapText="1"/>
    </xf>
    <xf numFmtId="0" fontId="42" fillId="2" borderId="0" xfId="0" applyFont="1" applyFill="1" applyBorder="1" applyAlignment="1" applyProtection="1">
      <alignment horizontal="justify" vertical="center"/>
    </xf>
    <xf numFmtId="0" fontId="42" fillId="2" borderId="1" xfId="0" applyFont="1" applyFill="1" applyBorder="1" applyAlignment="1" applyProtection="1">
      <alignment horizontal="justify" vertical="center"/>
    </xf>
    <xf numFmtId="0" fontId="35" fillId="2" borderId="2" xfId="0" applyFont="1" applyFill="1" applyBorder="1" applyAlignment="1" applyProtection="1">
      <alignment horizontal="left" vertical="center" wrapText="1"/>
    </xf>
    <xf numFmtId="0" fontId="42" fillId="2" borderId="0" xfId="0" applyFont="1" applyFill="1" applyBorder="1" applyAlignment="1" applyProtection="1">
      <alignment horizontal="left" vertical="center"/>
    </xf>
    <xf numFmtId="0" fontId="42" fillId="2" borderId="1" xfId="0" applyFont="1" applyFill="1" applyBorder="1" applyAlignment="1" applyProtection="1">
      <alignment horizontal="left" vertical="center"/>
    </xf>
    <xf numFmtId="0" fontId="42" fillId="2" borderId="0" xfId="0" applyFont="1" applyFill="1" applyBorder="1" applyAlignment="1" applyProtection="1">
      <alignment horizontal="left" vertical="center" wrapText="1"/>
    </xf>
    <xf numFmtId="0" fontId="42" fillId="2" borderId="1" xfId="0" applyFont="1" applyFill="1" applyBorder="1" applyAlignment="1" applyProtection="1">
      <alignment horizontal="left" vertical="center" wrapText="1"/>
    </xf>
    <xf numFmtId="0" fontId="35" fillId="2" borderId="2" xfId="0" applyFont="1" applyFill="1" applyBorder="1" applyAlignment="1" applyProtection="1">
      <alignment vertical="center" wrapText="1"/>
    </xf>
    <xf numFmtId="0" fontId="42" fillId="2" borderId="0" xfId="0" applyFont="1" applyFill="1" applyBorder="1" applyAlignment="1" applyProtection="1">
      <alignment vertical="center" wrapText="1"/>
    </xf>
    <xf numFmtId="0" fontId="42" fillId="2" borderId="1" xfId="0" applyFont="1" applyFill="1" applyBorder="1" applyAlignment="1" applyProtection="1">
      <alignment vertical="center" wrapText="1"/>
    </xf>
    <xf numFmtId="0" fontId="12" fillId="0" borderId="0" xfId="0" applyFont="1" applyFill="1" applyBorder="1" applyAlignment="1">
      <alignment horizontal="center" vertical="center" wrapText="1"/>
    </xf>
    <xf numFmtId="0" fontId="18" fillId="0" borderId="0" xfId="0" applyFont="1" applyFill="1" applyBorder="1" applyAlignment="1">
      <alignment horizontal="right" vertical="center" wrapText="1"/>
    </xf>
    <xf numFmtId="0" fontId="4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horizontal="justify" vertical="center" wrapText="1"/>
    </xf>
    <xf numFmtId="8" fontId="12" fillId="0" borderId="0" xfId="0" applyNumberFormat="1" applyFont="1" applyFill="1" applyBorder="1" applyAlignment="1">
      <alignment horizontal="center" vertical="center" wrapText="1"/>
    </xf>
    <xf numFmtId="0" fontId="18"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2" fillId="0" borderId="0" xfId="0" applyFont="1" applyFill="1" applyBorder="1" applyAlignment="1">
      <alignment horizontal="left" vertical="center"/>
    </xf>
  </cellXfs>
  <cellStyles count="3">
    <cellStyle name="Millares" xfId="1" builtinId="3"/>
    <cellStyle name="Moneda" xfId="2" builtinId="4"/>
    <cellStyle name="Normal" xfId="0" builtinId="0"/>
  </cellStyles>
  <dxfs count="0"/>
  <tableStyles count="0" defaultTableStyle="TableStyleMedium9" defaultPivotStyle="PivotStyleLight16"/>
  <colors>
    <mruColors>
      <color rgb="FF9933FF"/>
      <color rgb="FF3333FF"/>
      <color rgb="FF66FF66"/>
      <color rgb="FF66FF33"/>
      <color rgb="FFFF33CC"/>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1</xdr:col>
      <xdr:colOff>742950</xdr:colOff>
      <xdr:row>3</xdr:row>
      <xdr:rowOff>28575</xdr:rowOff>
    </xdr:to>
    <xdr:pic>
      <xdr:nvPicPr>
        <xdr:cNvPr id="2" name="Imagen 1" descr="https://lh3.googleusercontent.com/-lds3ItmlfGsIUjadvwQav8NBiEzBD7hO8RoMixfXdG_87RQ4cvy8pEX7zBazbMHbUCyeg=s1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7625"/>
          <a:ext cx="1181100"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352425</xdr:colOff>
      <xdr:row>529</xdr:row>
      <xdr:rowOff>28575</xdr:rowOff>
    </xdr:from>
    <xdr:to>
      <xdr:col>2</xdr:col>
      <xdr:colOff>371475</xdr:colOff>
      <xdr:row>531</xdr:row>
      <xdr:rowOff>0</xdr:rowOff>
    </xdr:to>
    <xdr:sp macro="" textlink="">
      <xdr:nvSpPr>
        <xdr:cNvPr id="7174" name="Text Box 2"/>
        <xdr:cNvSpPr txBox="1">
          <a:spLocks noChangeArrowheads="1"/>
        </xdr:cNvSpPr>
      </xdr:nvSpPr>
      <xdr:spPr bwMode="auto">
        <a:xfrm>
          <a:off x="28575" y="7277100"/>
          <a:ext cx="3219450" cy="38100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0" i="0" strike="noStrike">
              <a:solidFill>
                <a:srgbClr val="000000"/>
              </a:solidFill>
              <a:latin typeface="Arial"/>
              <a:cs typeface="Arial"/>
            </a:rPr>
            <a:t>Rector</a:t>
          </a:r>
        </a:p>
        <a:p>
          <a:pPr algn="ctr" rtl="0">
            <a:defRPr sz="1000"/>
          </a:pPr>
          <a:r>
            <a:rPr lang="es-MX" sz="900" b="0" i="0" strike="noStrike">
              <a:solidFill>
                <a:srgbClr val="000000"/>
              </a:solidFill>
              <a:latin typeface="Arial"/>
              <a:cs typeface="Arial"/>
            </a:rPr>
            <a:t>M. en C. SALVADOR LECONA URIBE</a:t>
          </a:r>
        </a:p>
      </xdr:txBody>
    </xdr:sp>
    <xdr:clientData/>
  </xdr:twoCellAnchor>
  <xdr:twoCellAnchor>
    <xdr:from>
      <xdr:col>4</xdr:col>
      <xdr:colOff>390525</xdr:colOff>
      <xdr:row>529</xdr:row>
      <xdr:rowOff>47625</xdr:rowOff>
    </xdr:from>
    <xdr:to>
      <xdr:col>6</xdr:col>
      <xdr:colOff>1000125</xdr:colOff>
      <xdr:row>531</xdr:row>
      <xdr:rowOff>0</xdr:rowOff>
    </xdr:to>
    <xdr:sp macro="" textlink="">
      <xdr:nvSpPr>
        <xdr:cNvPr id="9220" name="Text Box 9"/>
        <xdr:cNvSpPr txBox="1">
          <a:spLocks noChangeArrowheads="1"/>
        </xdr:cNvSpPr>
      </xdr:nvSpPr>
      <xdr:spPr bwMode="auto">
        <a:xfrm>
          <a:off x="5600700" y="122177175"/>
          <a:ext cx="2286000" cy="352425"/>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0" i="0" strike="noStrike">
              <a:solidFill>
                <a:srgbClr val="000000"/>
              </a:solidFill>
              <a:latin typeface="Arial"/>
              <a:cs typeface="Arial"/>
            </a:rPr>
            <a:t>Encargado de Administracion y Finanzas  </a:t>
          </a:r>
        </a:p>
        <a:p>
          <a:pPr algn="ctr" rtl="0">
            <a:defRPr sz="1000"/>
          </a:pPr>
          <a:r>
            <a:rPr lang="es-MX" sz="900" b="0" i="0" strike="noStrike">
              <a:solidFill>
                <a:srgbClr val="000000"/>
              </a:solidFill>
              <a:latin typeface="Arial"/>
              <a:cs typeface="Arial"/>
            </a:rPr>
            <a:t>LIC. RAUL IGLESIAS FLORES</a:t>
          </a:r>
        </a:p>
      </xdr:txBody>
    </xdr:sp>
    <xdr:clientData/>
  </xdr:twoCellAnchor>
  <xdr:twoCellAnchor>
    <xdr:from>
      <xdr:col>1</xdr:col>
      <xdr:colOff>361950</xdr:colOff>
      <xdr:row>529</xdr:row>
      <xdr:rowOff>9525</xdr:rowOff>
    </xdr:from>
    <xdr:to>
      <xdr:col>2</xdr:col>
      <xdr:colOff>419100</xdr:colOff>
      <xdr:row>529</xdr:row>
      <xdr:rowOff>9525</xdr:rowOff>
    </xdr:to>
    <xdr:sp macro="" textlink="">
      <xdr:nvSpPr>
        <xdr:cNvPr id="9219" name="Line 9"/>
        <xdr:cNvSpPr>
          <a:spLocks noChangeShapeType="1"/>
        </xdr:cNvSpPr>
      </xdr:nvSpPr>
      <xdr:spPr bwMode="auto">
        <a:xfrm>
          <a:off x="1495425" y="122139075"/>
          <a:ext cx="2286000" cy="0"/>
        </a:xfrm>
        <a:prstGeom prst="line">
          <a:avLst/>
        </a:prstGeom>
        <a:noFill/>
        <a:ln w="9525">
          <a:solidFill>
            <a:srgbClr val="000000"/>
          </a:solidFill>
          <a:round/>
          <a:headEnd/>
          <a:tailEnd/>
        </a:ln>
      </xdr:spPr>
    </xdr:sp>
    <xdr:clientData/>
  </xdr:twoCellAnchor>
  <xdr:twoCellAnchor>
    <xdr:from>
      <xdr:col>4</xdr:col>
      <xdr:colOff>400050</xdr:colOff>
      <xdr:row>529</xdr:row>
      <xdr:rowOff>19050</xdr:rowOff>
    </xdr:from>
    <xdr:to>
      <xdr:col>6</xdr:col>
      <xdr:colOff>790575</xdr:colOff>
      <xdr:row>529</xdr:row>
      <xdr:rowOff>28575</xdr:rowOff>
    </xdr:to>
    <xdr:sp macro="" textlink="">
      <xdr:nvSpPr>
        <xdr:cNvPr id="2" name="Line 11"/>
        <xdr:cNvSpPr>
          <a:spLocks noChangeShapeType="1"/>
        </xdr:cNvSpPr>
      </xdr:nvSpPr>
      <xdr:spPr bwMode="auto">
        <a:xfrm flipV="1">
          <a:off x="5610225" y="122148600"/>
          <a:ext cx="2066925" cy="9525"/>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457200</xdr:colOff>
      <xdr:row>48</xdr:row>
      <xdr:rowOff>114300</xdr:rowOff>
    </xdr:from>
    <xdr:to>
      <xdr:col>1</xdr:col>
      <xdr:colOff>657225</xdr:colOff>
      <xdr:row>50</xdr:row>
      <xdr:rowOff>142875</xdr:rowOff>
    </xdr:to>
    <xdr:sp macro="" textlink="">
      <xdr:nvSpPr>
        <xdr:cNvPr id="2049" name="Text Box 2"/>
        <xdr:cNvSpPr txBox="1">
          <a:spLocks noChangeArrowheads="1"/>
        </xdr:cNvSpPr>
      </xdr:nvSpPr>
      <xdr:spPr bwMode="auto">
        <a:xfrm>
          <a:off x="457200" y="10515600"/>
          <a:ext cx="2533650" cy="581025"/>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Arial"/>
              <a:cs typeface="Arial"/>
            </a:rPr>
            <a:t>Rector</a:t>
          </a:r>
        </a:p>
        <a:p>
          <a:pPr algn="ctr" rtl="0">
            <a:defRPr sz="1000"/>
          </a:pPr>
          <a:r>
            <a:rPr lang="es-MX" sz="1000" b="0" i="0" u="none" strike="noStrike">
              <a:effectLst/>
              <a:latin typeface="+mn-lt"/>
              <a:ea typeface="+mn-ea"/>
              <a:cs typeface="+mn-cs"/>
            </a:rPr>
            <a:t>M. en C. Jose Carlos Arredondo Velazquez</a:t>
          </a:r>
          <a:r>
            <a:rPr lang="es-MX" sz="800" b="0"/>
            <a:t> </a:t>
          </a:r>
          <a:endParaRPr lang="es-MX" sz="800" b="0" i="0" strike="noStrike">
            <a:solidFill>
              <a:srgbClr val="000000"/>
            </a:solidFill>
            <a:latin typeface="Arial"/>
            <a:cs typeface="Arial"/>
          </a:endParaRPr>
        </a:p>
      </xdr:txBody>
    </xdr:sp>
    <xdr:clientData/>
  </xdr:twoCellAnchor>
  <xdr:twoCellAnchor>
    <xdr:from>
      <xdr:col>3</xdr:col>
      <xdr:colOff>790575</xdr:colOff>
      <xdr:row>48</xdr:row>
      <xdr:rowOff>133350</xdr:rowOff>
    </xdr:from>
    <xdr:to>
      <xdr:col>5</xdr:col>
      <xdr:colOff>228600</xdr:colOff>
      <xdr:row>50</xdr:row>
      <xdr:rowOff>85725</xdr:rowOff>
    </xdr:to>
    <xdr:sp macro="" textlink="">
      <xdr:nvSpPr>
        <xdr:cNvPr id="2051" name="Text Box 6"/>
        <xdr:cNvSpPr txBox="1">
          <a:spLocks noChangeArrowheads="1"/>
        </xdr:cNvSpPr>
      </xdr:nvSpPr>
      <xdr:spPr bwMode="auto">
        <a:xfrm>
          <a:off x="5048250" y="10658475"/>
          <a:ext cx="2533650" cy="600075"/>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Arial"/>
              <a:cs typeface="Arial"/>
            </a:rPr>
            <a:t>Secretario de Administracion y Finanzas  </a:t>
          </a:r>
        </a:p>
        <a:p>
          <a:pPr algn="ctr" rtl="0">
            <a:defRPr sz="1000"/>
          </a:pPr>
          <a:r>
            <a:rPr lang="es-MX" sz="1000" b="0" i="0" u="none" strike="noStrike">
              <a:effectLst/>
              <a:latin typeface="+mn-lt"/>
              <a:ea typeface="+mn-ea"/>
              <a:cs typeface="+mn-cs"/>
            </a:rPr>
            <a:t>C.P. Apolinar Villegas Arcos</a:t>
          </a:r>
          <a:r>
            <a:rPr lang="es-MX" sz="800" b="0"/>
            <a:t> </a:t>
          </a:r>
          <a:endParaRPr lang="es-MX" sz="800" b="0" i="0" strike="noStrike">
            <a:solidFill>
              <a:srgbClr val="000000"/>
            </a:solidFill>
            <a:latin typeface="Arial"/>
            <a:cs typeface="Arial"/>
          </a:endParaRPr>
        </a:p>
      </xdr:txBody>
    </xdr:sp>
    <xdr:clientData/>
  </xdr:twoCellAnchor>
  <xdr:twoCellAnchor>
    <xdr:from>
      <xdr:col>0</xdr:col>
      <xdr:colOff>609600</xdr:colOff>
      <xdr:row>48</xdr:row>
      <xdr:rowOff>9525</xdr:rowOff>
    </xdr:from>
    <xdr:to>
      <xdr:col>1</xdr:col>
      <xdr:colOff>571500</xdr:colOff>
      <xdr:row>48</xdr:row>
      <xdr:rowOff>9525</xdr:rowOff>
    </xdr:to>
    <xdr:sp macro="" textlink="">
      <xdr:nvSpPr>
        <xdr:cNvPr id="2" name="Line 7"/>
        <xdr:cNvSpPr>
          <a:spLocks noChangeShapeType="1"/>
        </xdr:cNvSpPr>
      </xdr:nvSpPr>
      <xdr:spPr bwMode="auto">
        <a:xfrm>
          <a:off x="609600" y="10401300"/>
          <a:ext cx="2009775" cy="0"/>
        </a:xfrm>
        <a:prstGeom prst="line">
          <a:avLst/>
        </a:prstGeom>
        <a:noFill/>
        <a:ln w="9525">
          <a:solidFill>
            <a:srgbClr val="000000"/>
          </a:solidFill>
          <a:round/>
          <a:headEnd/>
          <a:tailEnd/>
        </a:ln>
      </xdr:spPr>
    </xdr:sp>
    <xdr:clientData/>
  </xdr:twoCellAnchor>
  <xdr:twoCellAnchor>
    <xdr:from>
      <xdr:col>3</xdr:col>
      <xdr:colOff>723900</xdr:colOff>
      <xdr:row>48</xdr:row>
      <xdr:rowOff>9525</xdr:rowOff>
    </xdr:from>
    <xdr:to>
      <xdr:col>5</xdr:col>
      <xdr:colOff>390525</xdr:colOff>
      <xdr:row>48</xdr:row>
      <xdr:rowOff>9525</xdr:rowOff>
    </xdr:to>
    <xdr:sp macro="" textlink="">
      <xdr:nvSpPr>
        <xdr:cNvPr id="2052" name="Line 9"/>
        <xdr:cNvSpPr>
          <a:spLocks noChangeShapeType="1"/>
        </xdr:cNvSpPr>
      </xdr:nvSpPr>
      <xdr:spPr bwMode="auto">
        <a:xfrm>
          <a:off x="4467225" y="10401300"/>
          <a:ext cx="2562225" cy="0"/>
        </a:xfrm>
        <a:prstGeom prst="line">
          <a:avLst/>
        </a:prstGeom>
        <a:noFill/>
        <a:ln w="9525">
          <a:solidFill>
            <a:srgbClr val="000000"/>
          </a:solidFill>
          <a:round/>
          <a:headEnd/>
          <a:tailEnd/>
        </a:ln>
      </xdr:spPr>
    </xdr:sp>
    <xdr:clientData/>
  </xdr:twoCellAnchor>
  <xdr:twoCellAnchor editAs="oneCell">
    <xdr:from>
      <xdr:col>0</xdr:col>
      <xdr:colOff>19050</xdr:colOff>
      <xdr:row>1</xdr:row>
      <xdr:rowOff>28575</xdr:rowOff>
    </xdr:from>
    <xdr:to>
      <xdr:col>0</xdr:col>
      <xdr:colOff>2152650</xdr:colOff>
      <xdr:row>3</xdr:row>
      <xdr:rowOff>152400</xdr:rowOff>
    </xdr:to>
    <xdr:pic>
      <xdr:nvPicPr>
        <xdr:cNvPr id="6" name="Imagen 5" descr="https://lh3.googleusercontent.com/-lds3ItmlfGsIUjadvwQav8NBiEzBD7hO8RoMixfXdG_87RQ4cvy8pEX7zBazbMHbUCyeg=s1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04775"/>
          <a:ext cx="2133600"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67</xdr:row>
      <xdr:rowOff>114300</xdr:rowOff>
    </xdr:from>
    <xdr:to>
      <xdr:col>0</xdr:col>
      <xdr:colOff>2971801</xdr:colOff>
      <xdr:row>71</xdr:row>
      <xdr:rowOff>47625</xdr:rowOff>
    </xdr:to>
    <xdr:sp macro="" textlink="">
      <xdr:nvSpPr>
        <xdr:cNvPr id="3073" name="Text Box 2"/>
        <xdr:cNvSpPr txBox="1">
          <a:spLocks noChangeArrowheads="1"/>
        </xdr:cNvSpPr>
      </xdr:nvSpPr>
      <xdr:spPr bwMode="auto">
        <a:xfrm>
          <a:off x="1" y="13354050"/>
          <a:ext cx="2971800" cy="542925"/>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Arial"/>
              <a:cs typeface="Arial"/>
            </a:rPr>
            <a:t>Rector</a:t>
          </a:r>
        </a:p>
        <a:p>
          <a:pPr rtl="0"/>
          <a:r>
            <a:rPr lang="es-MX" sz="1050" b="0" i="0">
              <a:effectLst/>
              <a:latin typeface="+mn-lt"/>
              <a:ea typeface="+mn-ea"/>
              <a:cs typeface="+mn-cs"/>
            </a:rPr>
            <a:t>M. en C. Jose Carlos Arredondo Velazquez</a:t>
          </a:r>
          <a:r>
            <a:rPr lang="es-MX" sz="1050" b="0">
              <a:effectLst/>
              <a:latin typeface="+mn-lt"/>
              <a:ea typeface="+mn-ea"/>
              <a:cs typeface="+mn-cs"/>
            </a:rPr>
            <a:t> </a:t>
          </a:r>
          <a:endParaRPr lang="es-MX" sz="1050">
            <a:effectLst/>
          </a:endParaRPr>
        </a:p>
      </xdr:txBody>
    </xdr:sp>
    <xdr:clientData/>
  </xdr:twoCellAnchor>
  <xdr:twoCellAnchor>
    <xdr:from>
      <xdr:col>2</xdr:col>
      <xdr:colOff>38100</xdr:colOff>
      <xdr:row>67</xdr:row>
      <xdr:rowOff>190499</xdr:rowOff>
    </xdr:from>
    <xdr:to>
      <xdr:col>4</xdr:col>
      <xdr:colOff>857250</xdr:colOff>
      <xdr:row>71</xdr:row>
      <xdr:rowOff>85724</xdr:rowOff>
    </xdr:to>
    <xdr:sp macro="" textlink="">
      <xdr:nvSpPr>
        <xdr:cNvPr id="3075" name="Text Box 6"/>
        <xdr:cNvSpPr txBox="1">
          <a:spLocks noChangeArrowheads="1"/>
        </xdr:cNvSpPr>
      </xdr:nvSpPr>
      <xdr:spPr bwMode="auto">
        <a:xfrm>
          <a:off x="3971925" y="13715999"/>
          <a:ext cx="2676525" cy="581025"/>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Arial"/>
              <a:cs typeface="Arial"/>
            </a:rPr>
            <a:t>Secretario de Administracion y Finanzas  </a:t>
          </a:r>
        </a:p>
        <a:p>
          <a:pPr rtl="0"/>
          <a:r>
            <a:rPr lang="es-MX" sz="1000" b="0" i="0">
              <a:effectLst/>
              <a:latin typeface="+mn-lt"/>
              <a:ea typeface="+mn-ea"/>
              <a:cs typeface="+mn-cs"/>
            </a:rPr>
            <a:t>               C.P. Apolinar Villegas Arcos</a:t>
          </a:r>
          <a:r>
            <a:rPr lang="es-MX" sz="1000" b="0">
              <a:effectLst/>
              <a:latin typeface="+mn-lt"/>
              <a:ea typeface="+mn-ea"/>
              <a:cs typeface="+mn-cs"/>
            </a:rPr>
            <a:t> </a:t>
          </a:r>
          <a:endParaRPr lang="es-MX" sz="1000">
            <a:effectLst/>
          </a:endParaRPr>
        </a:p>
      </xdr:txBody>
    </xdr:sp>
    <xdr:clientData/>
  </xdr:twoCellAnchor>
  <xdr:twoCellAnchor>
    <xdr:from>
      <xdr:col>2</xdr:col>
      <xdr:colOff>419100</xdr:colOff>
      <xdr:row>67</xdr:row>
      <xdr:rowOff>104775</xdr:rowOff>
    </xdr:from>
    <xdr:to>
      <xdr:col>4</xdr:col>
      <xdr:colOff>400050</xdr:colOff>
      <xdr:row>67</xdr:row>
      <xdr:rowOff>104775</xdr:rowOff>
    </xdr:to>
    <xdr:sp macro="" textlink="">
      <xdr:nvSpPr>
        <xdr:cNvPr id="2" name="Line 9"/>
        <xdr:cNvSpPr>
          <a:spLocks noChangeShapeType="1"/>
        </xdr:cNvSpPr>
      </xdr:nvSpPr>
      <xdr:spPr bwMode="auto">
        <a:xfrm>
          <a:off x="4038600" y="13706475"/>
          <a:ext cx="1790700" cy="0"/>
        </a:xfrm>
        <a:prstGeom prst="line">
          <a:avLst/>
        </a:prstGeom>
        <a:noFill/>
        <a:ln w="9525">
          <a:solidFill>
            <a:srgbClr val="000000"/>
          </a:solidFill>
          <a:round/>
          <a:headEnd/>
          <a:tailEnd/>
        </a:ln>
      </xdr:spPr>
    </xdr:sp>
    <xdr:clientData/>
  </xdr:twoCellAnchor>
  <xdr:twoCellAnchor>
    <xdr:from>
      <xdr:col>0</xdr:col>
      <xdr:colOff>276225</xdr:colOff>
      <xdr:row>67</xdr:row>
      <xdr:rowOff>104775</xdr:rowOff>
    </xdr:from>
    <xdr:to>
      <xdr:col>0</xdr:col>
      <xdr:colOff>2419350</xdr:colOff>
      <xdr:row>67</xdr:row>
      <xdr:rowOff>104775</xdr:rowOff>
    </xdr:to>
    <xdr:sp macro="" textlink="">
      <xdr:nvSpPr>
        <xdr:cNvPr id="3076" name="Line 7"/>
        <xdr:cNvSpPr>
          <a:spLocks noChangeShapeType="1"/>
        </xdr:cNvSpPr>
      </xdr:nvSpPr>
      <xdr:spPr bwMode="auto">
        <a:xfrm>
          <a:off x="276225" y="13706475"/>
          <a:ext cx="2143125" cy="0"/>
        </a:xfrm>
        <a:prstGeom prst="line">
          <a:avLst/>
        </a:prstGeom>
        <a:noFill/>
        <a:ln w="9525">
          <a:solidFill>
            <a:srgbClr val="000000"/>
          </a:solidFill>
          <a:round/>
          <a:headEnd/>
          <a:tailEnd/>
        </a:ln>
      </xdr:spPr>
    </xdr:sp>
    <xdr:clientData/>
  </xdr:twoCellAnchor>
  <xdr:twoCellAnchor editAs="oneCell">
    <xdr:from>
      <xdr:col>0</xdr:col>
      <xdr:colOff>38100</xdr:colOff>
      <xdr:row>1</xdr:row>
      <xdr:rowOff>28575</xdr:rowOff>
    </xdr:from>
    <xdr:to>
      <xdr:col>0</xdr:col>
      <xdr:colOff>1552575</xdr:colOff>
      <xdr:row>3</xdr:row>
      <xdr:rowOff>219075</xdr:rowOff>
    </xdr:to>
    <xdr:pic>
      <xdr:nvPicPr>
        <xdr:cNvPr id="6" name="Imagen 5" descr="https://lh3.googleusercontent.com/-lds3ItmlfGsIUjadvwQav8NBiEzBD7hO8RoMixfXdG_87RQ4cvy8pEX7zBazbMHbUCyeg=s1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23825"/>
          <a:ext cx="1514475"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314325</xdr:colOff>
      <xdr:row>33</xdr:row>
      <xdr:rowOff>114300</xdr:rowOff>
    </xdr:from>
    <xdr:to>
      <xdr:col>1</xdr:col>
      <xdr:colOff>180975</xdr:colOff>
      <xdr:row>36</xdr:row>
      <xdr:rowOff>266700</xdr:rowOff>
    </xdr:to>
    <xdr:sp macro="" textlink="">
      <xdr:nvSpPr>
        <xdr:cNvPr id="4097" name="Text Box 2"/>
        <xdr:cNvSpPr txBox="1">
          <a:spLocks noChangeArrowheads="1"/>
        </xdr:cNvSpPr>
      </xdr:nvSpPr>
      <xdr:spPr bwMode="auto">
        <a:xfrm>
          <a:off x="314325" y="6677025"/>
          <a:ext cx="3038475" cy="60960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Arial"/>
              <a:cs typeface="Arial"/>
            </a:rPr>
            <a:t>Rector</a:t>
          </a:r>
        </a:p>
        <a:p>
          <a:pPr rtl="0"/>
          <a:r>
            <a:rPr lang="es-MX" sz="1100" b="0" i="0">
              <a:effectLst/>
              <a:latin typeface="+mn-lt"/>
              <a:ea typeface="+mn-ea"/>
              <a:cs typeface="+mn-cs"/>
            </a:rPr>
            <a:t>M. en C. Jose Carlos Arredondo Velazquez</a:t>
          </a:r>
          <a:r>
            <a:rPr lang="es-MX" sz="1100" b="0">
              <a:effectLst/>
              <a:latin typeface="+mn-lt"/>
              <a:ea typeface="+mn-ea"/>
              <a:cs typeface="+mn-cs"/>
            </a:rPr>
            <a:t> </a:t>
          </a:r>
          <a:endParaRPr lang="es-MX" sz="800">
            <a:effectLst/>
          </a:endParaRPr>
        </a:p>
      </xdr:txBody>
    </xdr:sp>
    <xdr:clientData/>
  </xdr:twoCellAnchor>
  <xdr:twoCellAnchor>
    <xdr:from>
      <xdr:col>3</xdr:col>
      <xdr:colOff>133350</xdr:colOff>
      <xdr:row>33</xdr:row>
      <xdr:rowOff>95250</xdr:rowOff>
    </xdr:from>
    <xdr:to>
      <xdr:col>5</xdr:col>
      <xdr:colOff>542925</xdr:colOff>
      <xdr:row>36</xdr:row>
      <xdr:rowOff>304800</xdr:rowOff>
    </xdr:to>
    <xdr:sp macro="" textlink="">
      <xdr:nvSpPr>
        <xdr:cNvPr id="1030" name="Text Box 6"/>
        <xdr:cNvSpPr txBox="1">
          <a:spLocks noChangeArrowheads="1"/>
        </xdr:cNvSpPr>
      </xdr:nvSpPr>
      <xdr:spPr bwMode="auto">
        <a:xfrm>
          <a:off x="5838825" y="6657975"/>
          <a:ext cx="2543175" cy="66675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Arial"/>
              <a:cs typeface="Arial"/>
            </a:rPr>
            <a:t>Secretario de Administracion y Finanzas  </a:t>
          </a:r>
        </a:p>
        <a:p>
          <a:pPr rtl="0"/>
          <a:r>
            <a:rPr lang="es-MX" sz="1100" b="0" i="0">
              <a:effectLst/>
              <a:latin typeface="+mn-lt"/>
              <a:ea typeface="+mn-ea"/>
              <a:cs typeface="+mn-cs"/>
            </a:rPr>
            <a:t>        </a:t>
          </a:r>
          <a:r>
            <a:rPr lang="es-MX" sz="1000" b="0" i="0">
              <a:effectLst/>
              <a:latin typeface="+mn-lt"/>
              <a:ea typeface="+mn-ea"/>
              <a:cs typeface="+mn-cs"/>
            </a:rPr>
            <a:t>C.P. Apolinar Villegas Arcos</a:t>
          </a:r>
          <a:r>
            <a:rPr lang="es-MX" sz="1000" b="0">
              <a:effectLst/>
              <a:latin typeface="+mn-lt"/>
              <a:ea typeface="+mn-ea"/>
              <a:cs typeface="+mn-cs"/>
            </a:rPr>
            <a:t> </a:t>
          </a:r>
          <a:endParaRPr lang="es-MX" sz="1000">
            <a:effectLst/>
          </a:endParaRPr>
        </a:p>
      </xdr:txBody>
    </xdr:sp>
    <xdr:clientData/>
  </xdr:twoCellAnchor>
  <xdr:twoCellAnchor>
    <xdr:from>
      <xdr:col>2</xdr:col>
      <xdr:colOff>1152525</xdr:colOff>
      <xdr:row>33</xdr:row>
      <xdr:rowOff>85725</xdr:rowOff>
    </xdr:from>
    <xdr:to>
      <xdr:col>5</xdr:col>
      <xdr:colOff>638175</xdr:colOff>
      <xdr:row>33</xdr:row>
      <xdr:rowOff>85725</xdr:rowOff>
    </xdr:to>
    <xdr:sp macro="" textlink="">
      <xdr:nvSpPr>
        <xdr:cNvPr id="4099" name="Line 9"/>
        <xdr:cNvSpPr>
          <a:spLocks noChangeShapeType="1"/>
        </xdr:cNvSpPr>
      </xdr:nvSpPr>
      <xdr:spPr bwMode="auto">
        <a:xfrm>
          <a:off x="4981575" y="6715125"/>
          <a:ext cx="2543175" cy="0"/>
        </a:xfrm>
        <a:prstGeom prst="line">
          <a:avLst/>
        </a:prstGeom>
        <a:noFill/>
        <a:ln w="9525">
          <a:solidFill>
            <a:srgbClr val="000000"/>
          </a:solidFill>
          <a:round/>
          <a:headEnd/>
          <a:tailEnd/>
        </a:ln>
      </xdr:spPr>
    </xdr:sp>
    <xdr:clientData/>
  </xdr:twoCellAnchor>
  <xdr:twoCellAnchor>
    <xdr:from>
      <xdr:col>0</xdr:col>
      <xdr:colOff>914400</xdr:colOff>
      <xdr:row>33</xdr:row>
      <xdr:rowOff>114300</xdr:rowOff>
    </xdr:from>
    <xdr:to>
      <xdr:col>0</xdr:col>
      <xdr:colOff>3057525</xdr:colOff>
      <xdr:row>33</xdr:row>
      <xdr:rowOff>114300</xdr:rowOff>
    </xdr:to>
    <xdr:sp macro="" textlink="">
      <xdr:nvSpPr>
        <xdr:cNvPr id="4100" name="Line 6"/>
        <xdr:cNvSpPr>
          <a:spLocks noChangeShapeType="1"/>
        </xdr:cNvSpPr>
      </xdr:nvSpPr>
      <xdr:spPr bwMode="auto">
        <a:xfrm>
          <a:off x="914400" y="6562725"/>
          <a:ext cx="2143125" cy="0"/>
        </a:xfrm>
        <a:prstGeom prst="line">
          <a:avLst/>
        </a:prstGeom>
        <a:noFill/>
        <a:ln w="9525">
          <a:solidFill>
            <a:srgbClr val="000000"/>
          </a:solidFill>
          <a:round/>
          <a:headEnd/>
          <a:tailEnd/>
        </a:ln>
      </xdr:spPr>
    </xdr:sp>
    <xdr:clientData/>
  </xdr:twoCellAnchor>
  <xdr:twoCellAnchor editAs="oneCell">
    <xdr:from>
      <xdr:col>0</xdr:col>
      <xdr:colOff>66675</xdr:colOff>
      <xdr:row>1</xdr:row>
      <xdr:rowOff>19051</xdr:rowOff>
    </xdr:from>
    <xdr:to>
      <xdr:col>0</xdr:col>
      <xdr:colOff>1924050</xdr:colOff>
      <xdr:row>3</xdr:row>
      <xdr:rowOff>238126</xdr:rowOff>
    </xdr:to>
    <xdr:pic>
      <xdr:nvPicPr>
        <xdr:cNvPr id="6" name="Imagen 5" descr="https://lh3.googleusercontent.com/-lds3ItmlfGsIUjadvwQav8NBiEzBD7hO8RoMixfXdG_87RQ4cvy8pEX7zBazbMHbUCyeg=s1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161926"/>
          <a:ext cx="1857375"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704850</xdr:colOff>
      <xdr:row>64</xdr:row>
      <xdr:rowOff>9525</xdr:rowOff>
    </xdr:from>
    <xdr:to>
      <xdr:col>5</xdr:col>
      <xdr:colOff>752475</xdr:colOff>
      <xdr:row>65</xdr:row>
      <xdr:rowOff>95250</xdr:rowOff>
    </xdr:to>
    <xdr:sp macro="" textlink="">
      <xdr:nvSpPr>
        <xdr:cNvPr id="5122" name="Text Box 6"/>
        <xdr:cNvSpPr txBox="1">
          <a:spLocks noChangeArrowheads="1"/>
        </xdr:cNvSpPr>
      </xdr:nvSpPr>
      <xdr:spPr bwMode="auto">
        <a:xfrm>
          <a:off x="4162425" y="15363825"/>
          <a:ext cx="2543175" cy="55245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Arial"/>
              <a:cs typeface="Arial"/>
            </a:rPr>
            <a:t>    Secretario de Administracion y Finanzas  </a:t>
          </a:r>
        </a:p>
        <a:p>
          <a:pPr algn="ctr" rtl="0">
            <a:defRPr sz="1000"/>
          </a:pPr>
          <a:r>
            <a:rPr lang="es-MX" sz="1000" b="0" i="0">
              <a:effectLst/>
              <a:latin typeface="+mn-lt"/>
              <a:ea typeface="+mn-ea"/>
              <a:cs typeface="+mn-cs"/>
            </a:rPr>
            <a:t>     C.P. Apolinar Villegas Arcos</a:t>
          </a:r>
          <a:r>
            <a:rPr lang="es-MX" sz="1000" b="0">
              <a:effectLst/>
              <a:latin typeface="+mn-lt"/>
              <a:ea typeface="+mn-ea"/>
              <a:cs typeface="+mn-cs"/>
            </a:rPr>
            <a:t> </a:t>
          </a:r>
          <a:endParaRPr lang="es-MX" sz="800" b="0" i="0" strike="noStrike">
            <a:solidFill>
              <a:srgbClr val="000000"/>
            </a:solidFill>
            <a:latin typeface="Arial"/>
            <a:cs typeface="Arial"/>
          </a:endParaRPr>
        </a:p>
      </xdr:txBody>
    </xdr:sp>
    <xdr:clientData/>
  </xdr:twoCellAnchor>
  <xdr:twoCellAnchor>
    <xdr:from>
      <xdr:col>3</xdr:col>
      <xdr:colOff>38100</xdr:colOff>
      <xdr:row>63</xdr:row>
      <xdr:rowOff>104775</xdr:rowOff>
    </xdr:from>
    <xdr:to>
      <xdr:col>5</xdr:col>
      <xdr:colOff>600075</xdr:colOff>
      <xdr:row>63</xdr:row>
      <xdr:rowOff>104775</xdr:rowOff>
    </xdr:to>
    <xdr:sp macro="" textlink="">
      <xdr:nvSpPr>
        <xdr:cNvPr id="2" name="Line 9"/>
        <xdr:cNvSpPr>
          <a:spLocks noChangeShapeType="1"/>
        </xdr:cNvSpPr>
      </xdr:nvSpPr>
      <xdr:spPr bwMode="auto">
        <a:xfrm>
          <a:off x="4410075" y="15201900"/>
          <a:ext cx="2143125" cy="0"/>
        </a:xfrm>
        <a:prstGeom prst="line">
          <a:avLst/>
        </a:prstGeom>
        <a:noFill/>
        <a:ln w="9525">
          <a:solidFill>
            <a:srgbClr val="000000"/>
          </a:solidFill>
          <a:round/>
          <a:headEnd/>
          <a:tailEnd/>
        </a:ln>
      </xdr:spPr>
    </xdr:sp>
    <xdr:clientData/>
  </xdr:twoCellAnchor>
  <xdr:twoCellAnchor>
    <xdr:from>
      <xdr:col>0</xdr:col>
      <xdr:colOff>828675</xdr:colOff>
      <xdr:row>63</xdr:row>
      <xdr:rowOff>104775</xdr:rowOff>
    </xdr:from>
    <xdr:to>
      <xdr:col>1</xdr:col>
      <xdr:colOff>428625</xdr:colOff>
      <xdr:row>63</xdr:row>
      <xdr:rowOff>104775</xdr:rowOff>
    </xdr:to>
    <xdr:sp macro="" textlink="">
      <xdr:nvSpPr>
        <xdr:cNvPr id="5123" name="Line 4"/>
        <xdr:cNvSpPr>
          <a:spLocks noChangeShapeType="1"/>
        </xdr:cNvSpPr>
      </xdr:nvSpPr>
      <xdr:spPr bwMode="auto">
        <a:xfrm>
          <a:off x="828675" y="15201900"/>
          <a:ext cx="2143125" cy="0"/>
        </a:xfrm>
        <a:prstGeom prst="line">
          <a:avLst/>
        </a:prstGeom>
        <a:noFill/>
        <a:ln w="9525">
          <a:solidFill>
            <a:srgbClr val="000000"/>
          </a:solidFill>
          <a:round/>
          <a:headEnd/>
          <a:tailEnd/>
        </a:ln>
      </xdr:spPr>
    </xdr:sp>
    <xdr:clientData/>
  </xdr:twoCellAnchor>
  <xdr:twoCellAnchor>
    <xdr:from>
      <xdr:col>0</xdr:col>
      <xdr:colOff>276225</xdr:colOff>
      <xdr:row>63</xdr:row>
      <xdr:rowOff>247650</xdr:rowOff>
    </xdr:from>
    <xdr:to>
      <xdr:col>1</xdr:col>
      <xdr:colOff>619125</xdr:colOff>
      <xdr:row>64</xdr:row>
      <xdr:rowOff>428625</xdr:rowOff>
    </xdr:to>
    <xdr:sp macro="" textlink="">
      <xdr:nvSpPr>
        <xdr:cNvPr id="5125" name="Text Box 2"/>
        <xdr:cNvSpPr txBox="1">
          <a:spLocks noChangeArrowheads="1"/>
        </xdr:cNvSpPr>
      </xdr:nvSpPr>
      <xdr:spPr bwMode="auto">
        <a:xfrm>
          <a:off x="276225" y="15592425"/>
          <a:ext cx="3238500" cy="43815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Arial"/>
              <a:cs typeface="Arial"/>
            </a:rPr>
            <a:t>Rector</a:t>
          </a:r>
        </a:p>
        <a:p>
          <a:pPr rtl="0"/>
          <a:r>
            <a:rPr lang="es-MX"/>
            <a:t>M. en C. Jose Carlos Arredondo Velazquez </a:t>
          </a:r>
        </a:p>
      </xdr:txBody>
    </xdr:sp>
    <xdr:clientData/>
  </xdr:twoCellAnchor>
  <xdr:twoCellAnchor editAs="oneCell">
    <xdr:from>
      <xdr:col>0</xdr:col>
      <xdr:colOff>19050</xdr:colOff>
      <xdr:row>0</xdr:row>
      <xdr:rowOff>9525</xdr:rowOff>
    </xdr:from>
    <xdr:to>
      <xdr:col>0</xdr:col>
      <xdr:colOff>1876425</xdr:colOff>
      <xdr:row>2</xdr:row>
      <xdr:rowOff>228600</xdr:rowOff>
    </xdr:to>
    <xdr:pic>
      <xdr:nvPicPr>
        <xdr:cNvPr id="6" name="Imagen 5" descr="https://lh3.googleusercontent.com/-lds3ItmlfGsIUjadvwQav8NBiEzBD7hO8RoMixfXdG_87RQ4cvy8pEX7zBazbMHbUCyeg=s1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9525"/>
          <a:ext cx="1857375"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85725</xdr:colOff>
      <xdr:row>68</xdr:row>
      <xdr:rowOff>114300</xdr:rowOff>
    </xdr:from>
    <xdr:to>
      <xdr:col>3</xdr:col>
      <xdr:colOff>142875</xdr:colOff>
      <xdr:row>70</xdr:row>
      <xdr:rowOff>419100</xdr:rowOff>
    </xdr:to>
    <xdr:sp macro="" textlink="">
      <xdr:nvSpPr>
        <xdr:cNvPr id="6146" name="Text Box 6"/>
        <xdr:cNvSpPr txBox="1">
          <a:spLocks noChangeArrowheads="1"/>
        </xdr:cNvSpPr>
      </xdr:nvSpPr>
      <xdr:spPr bwMode="auto">
        <a:xfrm>
          <a:off x="4762500" y="11058525"/>
          <a:ext cx="3124200" cy="70485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800" b="0" i="0" strike="noStrike">
              <a:solidFill>
                <a:srgbClr val="000000"/>
              </a:solidFill>
              <a:latin typeface="Arial"/>
              <a:cs typeface="Arial"/>
            </a:rPr>
            <a:t>        Secretario de Administracion y Finanzas  </a:t>
          </a:r>
        </a:p>
        <a:p>
          <a:pPr rtl="0"/>
          <a:r>
            <a:rPr lang="es-MX" sz="1100" b="0" i="0" baseline="0">
              <a:effectLst/>
              <a:latin typeface="+mn-lt"/>
              <a:ea typeface="+mn-ea"/>
              <a:cs typeface="+mn-cs"/>
            </a:rPr>
            <a:t>                    </a:t>
          </a:r>
          <a:r>
            <a:rPr lang="es-MX" sz="1000" b="0" i="0">
              <a:effectLst/>
              <a:latin typeface="+mn-lt"/>
              <a:ea typeface="+mn-ea"/>
              <a:cs typeface="+mn-cs"/>
            </a:rPr>
            <a:t>C.P. Apolinar Villegas Arcos</a:t>
          </a:r>
          <a:r>
            <a:rPr lang="es-MX" sz="1000" b="0">
              <a:effectLst/>
              <a:latin typeface="+mn-lt"/>
              <a:ea typeface="+mn-ea"/>
              <a:cs typeface="+mn-cs"/>
            </a:rPr>
            <a:t> </a:t>
          </a:r>
          <a:endParaRPr lang="es-MX" sz="1000">
            <a:effectLst/>
          </a:endParaRPr>
        </a:p>
      </xdr:txBody>
    </xdr:sp>
    <xdr:clientData/>
  </xdr:twoCellAnchor>
  <xdr:twoCellAnchor>
    <xdr:from>
      <xdr:col>1</xdr:col>
      <xdr:colOff>1038225</xdr:colOff>
      <xdr:row>68</xdr:row>
      <xdr:rowOff>95250</xdr:rowOff>
    </xdr:from>
    <xdr:to>
      <xdr:col>2</xdr:col>
      <xdr:colOff>1181100</xdr:colOff>
      <xdr:row>68</xdr:row>
      <xdr:rowOff>95250</xdr:rowOff>
    </xdr:to>
    <xdr:sp macro="" textlink="">
      <xdr:nvSpPr>
        <xdr:cNvPr id="1026" name="Line 9"/>
        <xdr:cNvSpPr>
          <a:spLocks noChangeShapeType="1"/>
        </xdr:cNvSpPr>
      </xdr:nvSpPr>
      <xdr:spPr bwMode="auto">
        <a:xfrm>
          <a:off x="5133975" y="10963275"/>
          <a:ext cx="1466850" cy="0"/>
        </a:xfrm>
        <a:prstGeom prst="line">
          <a:avLst/>
        </a:prstGeom>
        <a:noFill/>
        <a:ln w="9525">
          <a:solidFill>
            <a:srgbClr val="000000"/>
          </a:solidFill>
          <a:round/>
          <a:headEnd/>
          <a:tailEnd/>
        </a:ln>
      </xdr:spPr>
    </xdr:sp>
    <xdr:clientData/>
  </xdr:twoCellAnchor>
  <xdr:twoCellAnchor>
    <xdr:from>
      <xdr:col>0</xdr:col>
      <xdr:colOff>923925</xdr:colOff>
      <xdr:row>68</xdr:row>
      <xdr:rowOff>114300</xdr:rowOff>
    </xdr:from>
    <xdr:to>
      <xdr:col>0</xdr:col>
      <xdr:colOff>2638425</xdr:colOff>
      <xdr:row>68</xdr:row>
      <xdr:rowOff>114300</xdr:rowOff>
    </xdr:to>
    <xdr:sp macro="" textlink="">
      <xdr:nvSpPr>
        <xdr:cNvPr id="1027" name="Line 4"/>
        <xdr:cNvSpPr>
          <a:spLocks noChangeShapeType="1"/>
        </xdr:cNvSpPr>
      </xdr:nvSpPr>
      <xdr:spPr bwMode="auto">
        <a:xfrm flipV="1">
          <a:off x="923925" y="11058525"/>
          <a:ext cx="1714500" cy="0"/>
        </a:xfrm>
        <a:prstGeom prst="line">
          <a:avLst/>
        </a:prstGeom>
        <a:noFill/>
        <a:ln w="9525">
          <a:solidFill>
            <a:srgbClr val="000000"/>
          </a:solidFill>
          <a:round/>
          <a:headEnd/>
          <a:tailEnd/>
        </a:ln>
      </xdr:spPr>
    </xdr:sp>
    <xdr:clientData/>
  </xdr:twoCellAnchor>
  <xdr:twoCellAnchor>
    <xdr:from>
      <xdr:col>0</xdr:col>
      <xdr:colOff>485775</xdr:colOff>
      <xdr:row>69</xdr:row>
      <xdr:rowOff>0</xdr:rowOff>
    </xdr:from>
    <xdr:to>
      <xdr:col>0</xdr:col>
      <xdr:colOff>3457575</xdr:colOff>
      <xdr:row>70</xdr:row>
      <xdr:rowOff>561975</xdr:rowOff>
    </xdr:to>
    <xdr:sp macro="" textlink="">
      <xdr:nvSpPr>
        <xdr:cNvPr id="6149" name="Text Box 2"/>
        <xdr:cNvSpPr txBox="1">
          <a:spLocks noChangeArrowheads="1"/>
        </xdr:cNvSpPr>
      </xdr:nvSpPr>
      <xdr:spPr bwMode="auto">
        <a:xfrm>
          <a:off x="485775" y="11353800"/>
          <a:ext cx="2971800" cy="809625"/>
        </a:xfrm>
        <a:prstGeom prst="rect">
          <a:avLst/>
        </a:prstGeom>
        <a:noFill/>
        <a:ln w="9525">
          <a:noFill/>
          <a:miter lim="800000"/>
          <a:headEnd/>
          <a:tailEnd/>
        </a:ln>
      </xdr:spPr>
      <xdr:txBody>
        <a:bodyPr vertOverflow="clip" wrap="square" lIns="27432" tIns="22860" rIns="27432" bIns="0" anchor="t" upright="1"/>
        <a:lstStyle/>
        <a:p>
          <a:pPr rtl="0"/>
          <a:r>
            <a:rPr lang="es-MX" sz="800">
              <a:effectLst/>
            </a:rPr>
            <a:t>	    </a:t>
          </a:r>
          <a:r>
            <a:rPr lang="es-MX" sz="1100" b="0" i="0">
              <a:effectLst/>
              <a:latin typeface="+mn-lt"/>
              <a:ea typeface="+mn-ea"/>
              <a:cs typeface="+mn-cs"/>
            </a:rPr>
            <a:t>Rector</a:t>
          </a:r>
          <a:endParaRPr lang="es-MX" sz="800">
            <a:effectLst/>
          </a:endParaRPr>
        </a:p>
        <a:p>
          <a:pPr rtl="0"/>
          <a:r>
            <a:rPr lang="es-MX" sz="1100" b="0" i="0">
              <a:effectLst/>
              <a:latin typeface="+mn-lt"/>
              <a:ea typeface="+mn-ea"/>
              <a:cs typeface="+mn-cs"/>
            </a:rPr>
            <a:t>M. en C. Jose Carlos Arredondo Velazquez</a:t>
          </a:r>
          <a:r>
            <a:rPr lang="es-MX" sz="1100" b="0">
              <a:effectLst/>
              <a:latin typeface="+mn-lt"/>
              <a:ea typeface="+mn-ea"/>
              <a:cs typeface="+mn-cs"/>
            </a:rPr>
            <a:t> </a:t>
          </a:r>
          <a:endParaRPr lang="es-MX" sz="800">
            <a:effectLst/>
          </a:endParaRPr>
        </a:p>
        <a:p>
          <a:pPr rtl="0"/>
          <a:endParaRPr lang="es-MX" sz="800">
            <a:effectLst/>
          </a:endParaRPr>
        </a:p>
      </xdr:txBody>
    </xdr:sp>
    <xdr:clientData/>
  </xdr:twoCellAnchor>
  <xdr:twoCellAnchor editAs="oneCell">
    <xdr:from>
      <xdr:col>0</xdr:col>
      <xdr:colOff>19050</xdr:colOff>
      <xdr:row>3</xdr:row>
      <xdr:rowOff>28575</xdr:rowOff>
    </xdr:from>
    <xdr:to>
      <xdr:col>0</xdr:col>
      <xdr:colOff>1724025</xdr:colOff>
      <xdr:row>5</xdr:row>
      <xdr:rowOff>295276</xdr:rowOff>
    </xdr:to>
    <xdr:pic>
      <xdr:nvPicPr>
        <xdr:cNvPr id="6" name="Imagen 5" descr="https://lh3.googleusercontent.com/-lds3ItmlfGsIUjadvwQav8NBiEzBD7hO8RoMixfXdG_87RQ4cvy8pEX7zBazbMHbUCyeg=s1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495300"/>
          <a:ext cx="1704975" cy="809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361950</xdr:colOff>
      <xdr:row>100</xdr:row>
      <xdr:rowOff>0</xdr:rowOff>
    </xdr:from>
    <xdr:to>
      <xdr:col>1</xdr:col>
      <xdr:colOff>1981200</xdr:colOff>
      <xdr:row>100</xdr:row>
      <xdr:rowOff>0</xdr:rowOff>
    </xdr:to>
    <xdr:sp macro="" textlink="">
      <xdr:nvSpPr>
        <xdr:cNvPr id="2" name="Line 1"/>
        <xdr:cNvSpPr>
          <a:spLocks noChangeShapeType="1"/>
        </xdr:cNvSpPr>
      </xdr:nvSpPr>
      <xdr:spPr bwMode="auto">
        <a:xfrm flipV="1">
          <a:off x="361950" y="19554825"/>
          <a:ext cx="2238375" cy="0"/>
        </a:xfrm>
        <a:prstGeom prst="line">
          <a:avLst/>
        </a:prstGeom>
        <a:noFill/>
        <a:ln w="9525">
          <a:solidFill>
            <a:srgbClr val="000000"/>
          </a:solidFill>
          <a:round/>
          <a:headEnd/>
          <a:tailEnd/>
        </a:ln>
      </xdr:spPr>
    </xdr:sp>
    <xdr:clientData/>
  </xdr:twoCellAnchor>
  <xdr:twoCellAnchor>
    <xdr:from>
      <xdr:col>0</xdr:col>
      <xdr:colOff>0</xdr:colOff>
      <xdr:row>100</xdr:row>
      <xdr:rowOff>19050</xdr:rowOff>
    </xdr:from>
    <xdr:to>
      <xdr:col>1</xdr:col>
      <xdr:colOff>2457450</xdr:colOff>
      <xdr:row>102</xdr:row>
      <xdr:rowOff>190500</xdr:rowOff>
    </xdr:to>
    <xdr:sp macro="" textlink="">
      <xdr:nvSpPr>
        <xdr:cNvPr id="3" name="Text Box 2"/>
        <xdr:cNvSpPr txBox="1">
          <a:spLocks noChangeArrowheads="1"/>
        </xdr:cNvSpPr>
      </xdr:nvSpPr>
      <xdr:spPr bwMode="auto">
        <a:xfrm>
          <a:off x="0" y="19573875"/>
          <a:ext cx="3076575" cy="55245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0" i="0" strike="noStrike">
              <a:solidFill>
                <a:srgbClr val="000000"/>
              </a:solidFill>
              <a:latin typeface="Arial"/>
              <a:cs typeface="Arial"/>
            </a:rPr>
            <a:t>Rector</a:t>
          </a:r>
        </a:p>
        <a:p>
          <a:pPr rtl="0"/>
          <a:r>
            <a:rPr lang="es-MX" sz="1100" b="0" i="0">
              <a:effectLst/>
              <a:latin typeface="+mn-lt"/>
              <a:ea typeface="+mn-ea"/>
              <a:cs typeface="+mn-cs"/>
            </a:rPr>
            <a:t>   M. en C. Jose Carlos Arredondo Velazquez</a:t>
          </a:r>
          <a:r>
            <a:rPr lang="es-MX" sz="1100" b="0">
              <a:effectLst/>
              <a:latin typeface="+mn-lt"/>
              <a:ea typeface="+mn-ea"/>
              <a:cs typeface="+mn-cs"/>
            </a:rPr>
            <a:t> </a:t>
          </a:r>
          <a:endParaRPr lang="es-MX" sz="900">
            <a:effectLst/>
          </a:endParaRPr>
        </a:p>
      </xdr:txBody>
    </xdr:sp>
    <xdr:clientData/>
  </xdr:twoCellAnchor>
  <xdr:twoCellAnchor>
    <xdr:from>
      <xdr:col>3</xdr:col>
      <xdr:colOff>381000</xdr:colOff>
      <xdr:row>99</xdr:row>
      <xdr:rowOff>180975</xdr:rowOff>
    </xdr:from>
    <xdr:to>
      <xdr:col>6</xdr:col>
      <xdr:colOff>628650</xdr:colOff>
      <xdr:row>101</xdr:row>
      <xdr:rowOff>180975</xdr:rowOff>
    </xdr:to>
    <xdr:sp macro="" textlink="">
      <xdr:nvSpPr>
        <xdr:cNvPr id="4" name="Text Box 9"/>
        <xdr:cNvSpPr txBox="1">
          <a:spLocks noChangeArrowheads="1"/>
        </xdr:cNvSpPr>
      </xdr:nvSpPr>
      <xdr:spPr bwMode="auto">
        <a:xfrm>
          <a:off x="4686300" y="19545300"/>
          <a:ext cx="2819400" cy="38100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0" i="0" strike="noStrike">
              <a:solidFill>
                <a:srgbClr val="000000"/>
              </a:solidFill>
              <a:latin typeface="Arial"/>
              <a:cs typeface="Arial"/>
            </a:rPr>
            <a:t>Secretario de Administracion y Finanzas  </a:t>
          </a:r>
        </a:p>
        <a:p>
          <a:pPr rtl="0"/>
          <a:r>
            <a:rPr lang="es-MX" sz="1100" b="0" i="0">
              <a:effectLst/>
              <a:latin typeface="+mn-lt"/>
              <a:ea typeface="+mn-ea"/>
              <a:cs typeface="+mn-cs"/>
            </a:rPr>
            <a:t>             C.P. Apolinar Villegas Arcos</a:t>
          </a:r>
          <a:r>
            <a:rPr lang="es-MX" sz="1100" b="0">
              <a:effectLst/>
              <a:latin typeface="+mn-lt"/>
              <a:ea typeface="+mn-ea"/>
              <a:cs typeface="+mn-cs"/>
            </a:rPr>
            <a:t> </a:t>
          </a:r>
          <a:endParaRPr lang="es-MX" sz="900">
            <a:effectLst/>
          </a:endParaRPr>
        </a:p>
      </xdr:txBody>
    </xdr:sp>
    <xdr:clientData/>
  </xdr:twoCellAnchor>
  <xdr:twoCellAnchor>
    <xdr:from>
      <xdr:col>3</xdr:col>
      <xdr:colOff>495300</xdr:colOff>
      <xdr:row>100</xdr:row>
      <xdr:rowOff>0</xdr:rowOff>
    </xdr:from>
    <xdr:to>
      <xdr:col>6</xdr:col>
      <xdr:colOff>361950</xdr:colOff>
      <xdr:row>100</xdr:row>
      <xdr:rowOff>9525</xdr:rowOff>
    </xdr:to>
    <xdr:sp macro="" textlink="">
      <xdr:nvSpPr>
        <xdr:cNvPr id="5" name="Line 1"/>
        <xdr:cNvSpPr>
          <a:spLocks noChangeShapeType="1"/>
        </xdr:cNvSpPr>
      </xdr:nvSpPr>
      <xdr:spPr bwMode="auto">
        <a:xfrm>
          <a:off x="4800600" y="19554825"/>
          <a:ext cx="2438400" cy="9525"/>
        </a:xfrm>
        <a:prstGeom prst="line">
          <a:avLst/>
        </a:prstGeom>
        <a:noFill/>
        <a:ln w="9525">
          <a:solidFill>
            <a:srgbClr val="000000"/>
          </a:solidFill>
          <a:round/>
          <a:headEnd/>
          <a:tailEnd/>
        </a:ln>
      </xdr:spPr>
    </xdr:sp>
    <xdr:clientData/>
  </xdr:twoCellAnchor>
  <xdr:twoCellAnchor editAs="oneCell">
    <xdr:from>
      <xdr:col>11</xdr:col>
      <xdr:colOff>800100</xdr:colOff>
      <xdr:row>3</xdr:row>
      <xdr:rowOff>171450</xdr:rowOff>
    </xdr:from>
    <xdr:to>
      <xdr:col>13</xdr:col>
      <xdr:colOff>523875</xdr:colOff>
      <xdr:row>12</xdr:row>
      <xdr:rowOff>161925</xdr:rowOff>
    </xdr:to>
    <xdr:pic>
      <xdr:nvPicPr>
        <xdr:cNvPr id="6" name="Imagen 5" descr="https://lh3.googleusercontent.com/-lds3ItmlfGsIUjadvwQav8NBiEzBD7hO8RoMixfXdG_87RQ4cvy8pEX7zBazbMHbUCyeg=s1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73100" y="771525"/>
          <a:ext cx="2009775" cy="1019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0</xdr:row>
      <xdr:rowOff>28575</xdr:rowOff>
    </xdr:from>
    <xdr:to>
      <xdr:col>1</xdr:col>
      <xdr:colOff>1095375</xdr:colOff>
      <xdr:row>3</xdr:row>
      <xdr:rowOff>47625</xdr:rowOff>
    </xdr:to>
    <xdr:pic>
      <xdr:nvPicPr>
        <xdr:cNvPr id="7" name="Imagen 6" descr="https://lh3.googleusercontent.com/-lds3ItmlfGsIUjadvwQav8NBiEzBD7hO8RoMixfXdG_87RQ4cvy8pEX7zBazbMHbUCyeg=s1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1666875"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819150</xdr:colOff>
      <xdr:row>59</xdr:row>
      <xdr:rowOff>38100</xdr:rowOff>
    </xdr:from>
    <xdr:to>
      <xdr:col>7</xdr:col>
      <xdr:colOff>209550</xdr:colOff>
      <xdr:row>61</xdr:row>
      <xdr:rowOff>38100</xdr:rowOff>
    </xdr:to>
    <xdr:sp macro="" textlink="">
      <xdr:nvSpPr>
        <xdr:cNvPr id="8" name="Text Box 9"/>
        <xdr:cNvSpPr txBox="1">
          <a:spLocks noChangeArrowheads="1"/>
        </xdr:cNvSpPr>
      </xdr:nvSpPr>
      <xdr:spPr bwMode="auto">
        <a:xfrm>
          <a:off x="5048250" y="4943475"/>
          <a:ext cx="2819400" cy="38100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0" i="0" strike="noStrike">
              <a:solidFill>
                <a:srgbClr val="000000"/>
              </a:solidFill>
              <a:latin typeface="Arial"/>
              <a:cs typeface="Arial"/>
            </a:rPr>
            <a:t>Secretario de Administracion y Finanzas  </a:t>
          </a:r>
        </a:p>
        <a:p>
          <a:pPr rtl="0"/>
          <a:r>
            <a:rPr lang="es-MX" sz="1100" b="0" i="0">
              <a:effectLst/>
              <a:latin typeface="+mn-lt"/>
              <a:ea typeface="+mn-ea"/>
              <a:cs typeface="+mn-cs"/>
            </a:rPr>
            <a:t>             C.P. Apolinar Villegas Arcos</a:t>
          </a:r>
          <a:r>
            <a:rPr lang="es-MX" sz="1100" b="0">
              <a:effectLst/>
              <a:latin typeface="+mn-lt"/>
              <a:ea typeface="+mn-ea"/>
              <a:cs typeface="+mn-cs"/>
            </a:rPr>
            <a:t> </a:t>
          </a:r>
          <a:endParaRPr lang="es-MX" sz="9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295275</xdr:colOff>
      <xdr:row>41</xdr:row>
      <xdr:rowOff>9525</xdr:rowOff>
    </xdr:from>
    <xdr:to>
      <xdr:col>1</xdr:col>
      <xdr:colOff>1266825</xdr:colOff>
      <xdr:row>42</xdr:row>
      <xdr:rowOff>190500</xdr:rowOff>
    </xdr:to>
    <xdr:sp macro="" textlink="">
      <xdr:nvSpPr>
        <xdr:cNvPr id="7174" name="Text Box 2"/>
        <xdr:cNvSpPr txBox="1">
          <a:spLocks noChangeArrowheads="1"/>
        </xdr:cNvSpPr>
      </xdr:nvSpPr>
      <xdr:spPr bwMode="auto">
        <a:xfrm>
          <a:off x="28575" y="7277100"/>
          <a:ext cx="3219450" cy="38100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0" i="0" strike="noStrike">
              <a:solidFill>
                <a:srgbClr val="000000"/>
              </a:solidFill>
              <a:latin typeface="Arial"/>
              <a:cs typeface="Arial"/>
            </a:rPr>
            <a:t>Rector</a:t>
          </a:r>
        </a:p>
        <a:p>
          <a:pPr algn="ctr" rtl="0">
            <a:defRPr sz="1000"/>
          </a:pPr>
          <a:r>
            <a:rPr lang="es-MX" sz="1000" b="0" i="0">
              <a:effectLst/>
              <a:latin typeface="+mn-lt"/>
              <a:ea typeface="+mn-ea"/>
              <a:cs typeface="+mn-cs"/>
            </a:rPr>
            <a:t>M. en C. Jose Carlos Arredondo Velazquez</a:t>
          </a:r>
          <a:r>
            <a:rPr lang="es-MX" sz="1000" b="0">
              <a:effectLst/>
              <a:latin typeface="+mn-lt"/>
              <a:ea typeface="+mn-ea"/>
              <a:cs typeface="+mn-cs"/>
            </a:rPr>
            <a:t> </a:t>
          </a:r>
          <a:endParaRPr lang="es-MX" sz="900" b="0" i="0" strike="noStrike">
            <a:solidFill>
              <a:srgbClr val="000000"/>
            </a:solidFill>
            <a:latin typeface="Arial"/>
            <a:cs typeface="Arial"/>
          </a:endParaRPr>
        </a:p>
      </xdr:txBody>
    </xdr:sp>
    <xdr:clientData/>
  </xdr:twoCellAnchor>
  <xdr:twoCellAnchor>
    <xdr:from>
      <xdr:col>2</xdr:col>
      <xdr:colOff>1285875</xdr:colOff>
      <xdr:row>40</xdr:row>
      <xdr:rowOff>47625</xdr:rowOff>
    </xdr:from>
    <xdr:to>
      <xdr:col>4</xdr:col>
      <xdr:colOff>1333500</xdr:colOff>
      <xdr:row>42</xdr:row>
      <xdr:rowOff>171450</xdr:rowOff>
    </xdr:to>
    <xdr:sp macro="" textlink="">
      <xdr:nvSpPr>
        <xdr:cNvPr id="7170" name="Text Box 9"/>
        <xdr:cNvSpPr txBox="1">
          <a:spLocks noChangeArrowheads="1"/>
        </xdr:cNvSpPr>
      </xdr:nvSpPr>
      <xdr:spPr bwMode="auto">
        <a:xfrm>
          <a:off x="4972050" y="7219950"/>
          <a:ext cx="2924175" cy="41910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900" b="0" i="0" strike="noStrike">
              <a:solidFill>
                <a:srgbClr val="000000"/>
              </a:solidFill>
              <a:latin typeface="Arial"/>
              <a:cs typeface="Arial"/>
            </a:rPr>
            <a:t>Secretario de Administracion y Finanzas  </a:t>
          </a:r>
        </a:p>
        <a:p>
          <a:pPr rtl="0"/>
          <a:r>
            <a:rPr lang="es-MX" sz="1100" b="0" i="0">
              <a:effectLst/>
              <a:latin typeface="+mn-lt"/>
              <a:ea typeface="+mn-ea"/>
              <a:cs typeface="+mn-cs"/>
            </a:rPr>
            <a:t>              C.P. Apolinar Villegas Arcos</a:t>
          </a:r>
          <a:r>
            <a:rPr lang="es-MX" sz="1100" b="0">
              <a:effectLst/>
              <a:latin typeface="+mn-lt"/>
              <a:ea typeface="+mn-ea"/>
              <a:cs typeface="+mn-cs"/>
            </a:rPr>
            <a:t> </a:t>
          </a:r>
          <a:endParaRPr lang="es-MX" sz="900">
            <a:effectLst/>
          </a:endParaRPr>
        </a:p>
      </xdr:txBody>
    </xdr:sp>
    <xdr:clientData/>
  </xdr:twoCellAnchor>
  <xdr:twoCellAnchor>
    <xdr:from>
      <xdr:col>0</xdr:col>
      <xdr:colOff>904875</xdr:colOff>
      <xdr:row>40</xdr:row>
      <xdr:rowOff>38100</xdr:rowOff>
    </xdr:from>
    <xdr:to>
      <xdr:col>1</xdr:col>
      <xdr:colOff>942975</xdr:colOff>
      <xdr:row>40</xdr:row>
      <xdr:rowOff>38100</xdr:rowOff>
    </xdr:to>
    <xdr:sp macro="" textlink="">
      <xdr:nvSpPr>
        <xdr:cNvPr id="7171" name="Line 9"/>
        <xdr:cNvSpPr>
          <a:spLocks noChangeShapeType="1"/>
        </xdr:cNvSpPr>
      </xdr:nvSpPr>
      <xdr:spPr bwMode="auto">
        <a:xfrm>
          <a:off x="904875" y="7210425"/>
          <a:ext cx="2286000" cy="0"/>
        </a:xfrm>
        <a:prstGeom prst="line">
          <a:avLst/>
        </a:prstGeom>
        <a:noFill/>
        <a:ln w="9525">
          <a:solidFill>
            <a:srgbClr val="000000"/>
          </a:solidFill>
          <a:round/>
          <a:headEnd/>
          <a:tailEnd/>
        </a:ln>
      </xdr:spPr>
    </xdr:sp>
    <xdr:clientData/>
  </xdr:twoCellAnchor>
  <xdr:twoCellAnchor>
    <xdr:from>
      <xdr:col>3</xdr:col>
      <xdr:colOff>161925</xdr:colOff>
      <xdr:row>40</xdr:row>
      <xdr:rowOff>47625</xdr:rowOff>
    </xdr:from>
    <xdr:to>
      <xdr:col>4</xdr:col>
      <xdr:colOff>552450</xdr:colOff>
      <xdr:row>40</xdr:row>
      <xdr:rowOff>47625</xdr:rowOff>
    </xdr:to>
    <xdr:sp macro="" textlink="">
      <xdr:nvSpPr>
        <xdr:cNvPr id="7172" name="Line 11"/>
        <xdr:cNvSpPr>
          <a:spLocks noChangeShapeType="1"/>
        </xdr:cNvSpPr>
      </xdr:nvSpPr>
      <xdr:spPr bwMode="auto">
        <a:xfrm>
          <a:off x="6000750" y="7219950"/>
          <a:ext cx="2028825" cy="0"/>
        </a:xfrm>
        <a:prstGeom prst="line">
          <a:avLst/>
        </a:prstGeom>
        <a:noFill/>
        <a:ln w="9525">
          <a:solidFill>
            <a:srgbClr val="000000"/>
          </a:solidFill>
          <a:round/>
          <a:headEnd/>
          <a:tailEnd/>
        </a:ln>
      </xdr:spPr>
    </xdr:sp>
    <xdr:clientData/>
  </xdr:twoCellAnchor>
  <xdr:twoCellAnchor editAs="oneCell">
    <xdr:from>
      <xdr:col>0</xdr:col>
      <xdr:colOff>0</xdr:colOff>
      <xdr:row>0</xdr:row>
      <xdr:rowOff>0</xdr:rowOff>
    </xdr:from>
    <xdr:to>
      <xdr:col>0</xdr:col>
      <xdr:colOff>2400300</xdr:colOff>
      <xdr:row>2</xdr:row>
      <xdr:rowOff>266700</xdr:rowOff>
    </xdr:to>
    <xdr:pic>
      <xdr:nvPicPr>
        <xdr:cNvPr id="7" name="Imagen 6" descr="https://lh3.googleusercontent.com/-lds3ItmlfGsIUjadvwQav8NBiEzBD7hO8RoMixfXdG_87RQ4cvy8pEX7zBazbMHbUCyeg=s1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400300"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1600200</xdr:colOff>
      <xdr:row>15</xdr:row>
      <xdr:rowOff>142875</xdr:rowOff>
    </xdr:from>
    <xdr:to>
      <xdr:col>5</xdr:col>
      <xdr:colOff>609600</xdr:colOff>
      <xdr:row>18</xdr:row>
      <xdr:rowOff>142875</xdr:rowOff>
    </xdr:to>
    <xdr:sp macro="" textlink="">
      <xdr:nvSpPr>
        <xdr:cNvPr id="8194" name="Text Box 2"/>
        <xdr:cNvSpPr txBox="1">
          <a:spLocks noChangeArrowheads="1"/>
        </xdr:cNvSpPr>
      </xdr:nvSpPr>
      <xdr:spPr bwMode="auto">
        <a:xfrm>
          <a:off x="2733675" y="6076950"/>
          <a:ext cx="2371725" cy="57150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1000" b="0" i="0" strike="noStrike">
              <a:solidFill>
                <a:srgbClr val="000000"/>
              </a:solidFill>
              <a:latin typeface="Arial"/>
              <a:cs typeface="Arial"/>
            </a:rPr>
            <a:t>  Secretario de Administracion y Finanzas  </a:t>
          </a:r>
        </a:p>
        <a:p>
          <a:pPr rtl="0"/>
          <a:r>
            <a:rPr lang="es-MX" sz="1100" b="0" i="0">
              <a:effectLst/>
              <a:latin typeface="+mn-lt"/>
              <a:ea typeface="+mn-ea"/>
              <a:cs typeface="+mn-cs"/>
            </a:rPr>
            <a:t>             C.P. Apolinar Villegas Arcos</a:t>
          </a:r>
          <a:r>
            <a:rPr lang="es-MX" sz="1100" b="0">
              <a:effectLst/>
              <a:latin typeface="+mn-lt"/>
              <a:ea typeface="+mn-ea"/>
              <a:cs typeface="+mn-cs"/>
            </a:rPr>
            <a:t> </a:t>
          </a:r>
          <a:endParaRPr lang="es-MX" sz="1000">
            <a:effectLst/>
          </a:endParaRPr>
        </a:p>
      </xdr:txBody>
    </xdr:sp>
    <xdr:clientData/>
  </xdr:twoCellAnchor>
  <xdr:twoCellAnchor>
    <xdr:from>
      <xdr:col>1</xdr:col>
      <xdr:colOff>657225</xdr:colOff>
      <xdr:row>14</xdr:row>
      <xdr:rowOff>361950</xdr:rowOff>
    </xdr:from>
    <xdr:to>
      <xdr:col>2</xdr:col>
      <xdr:colOff>2095500</xdr:colOff>
      <xdr:row>17</xdr:row>
      <xdr:rowOff>95250</xdr:rowOff>
    </xdr:to>
    <xdr:sp macro="" textlink="">
      <xdr:nvSpPr>
        <xdr:cNvPr id="2" name="Text Box 3"/>
        <xdr:cNvSpPr txBox="1">
          <a:spLocks noChangeArrowheads="1"/>
        </xdr:cNvSpPr>
      </xdr:nvSpPr>
      <xdr:spPr bwMode="auto">
        <a:xfrm>
          <a:off x="714375" y="5162550"/>
          <a:ext cx="2343150" cy="47625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s-MX" sz="1000" b="0" i="0" strike="noStrike">
              <a:solidFill>
                <a:srgbClr val="000000"/>
              </a:solidFill>
              <a:latin typeface="Arial"/>
              <a:cs typeface="Arial"/>
            </a:rPr>
            <a:t>Rector</a:t>
          </a:r>
        </a:p>
        <a:p>
          <a:pPr algn="ctr" rtl="0">
            <a:defRPr sz="1000"/>
          </a:pPr>
          <a:r>
            <a:rPr lang="es-MX" sz="1000" b="0" i="0">
              <a:effectLst/>
              <a:latin typeface="+mn-lt"/>
              <a:ea typeface="+mn-ea"/>
              <a:cs typeface="+mn-cs"/>
            </a:rPr>
            <a:t>M. en C. Jose Carlos Arredondo Velazquez</a:t>
          </a:r>
          <a:r>
            <a:rPr lang="es-MX" sz="1000" b="0">
              <a:effectLst/>
              <a:latin typeface="+mn-lt"/>
              <a:ea typeface="+mn-ea"/>
              <a:cs typeface="+mn-cs"/>
            </a:rPr>
            <a:t> </a:t>
          </a:r>
          <a:endParaRPr lang="es-MX" sz="900" b="0" i="0" strike="noStrike">
            <a:solidFill>
              <a:srgbClr val="000000"/>
            </a:solidFill>
            <a:latin typeface="Arial"/>
            <a:cs typeface="Arial"/>
          </a:endParaRPr>
        </a:p>
      </xdr:txBody>
    </xdr:sp>
    <xdr:clientData/>
  </xdr:twoCellAnchor>
  <xdr:twoCellAnchor>
    <xdr:from>
      <xdr:col>1</xdr:col>
      <xdr:colOff>714375</xdr:colOff>
      <xdr:row>14</xdr:row>
      <xdr:rowOff>304800</xdr:rowOff>
    </xdr:from>
    <xdr:to>
      <xdr:col>2</xdr:col>
      <xdr:colOff>1876425</xdr:colOff>
      <xdr:row>14</xdr:row>
      <xdr:rowOff>304800</xdr:rowOff>
    </xdr:to>
    <xdr:sp macro="" textlink="">
      <xdr:nvSpPr>
        <xdr:cNvPr id="8195" name="Line 5"/>
        <xdr:cNvSpPr>
          <a:spLocks noChangeShapeType="1"/>
        </xdr:cNvSpPr>
      </xdr:nvSpPr>
      <xdr:spPr bwMode="auto">
        <a:xfrm>
          <a:off x="771525" y="5162550"/>
          <a:ext cx="2066925" cy="0"/>
        </a:xfrm>
        <a:prstGeom prst="line">
          <a:avLst/>
        </a:prstGeom>
        <a:noFill/>
        <a:ln w="9525">
          <a:solidFill>
            <a:srgbClr val="000000"/>
          </a:solidFill>
          <a:round/>
          <a:headEnd/>
          <a:tailEnd/>
        </a:ln>
      </xdr:spPr>
    </xdr:sp>
    <xdr:clientData/>
  </xdr:twoCellAnchor>
  <xdr:twoCellAnchor>
    <xdr:from>
      <xdr:col>3</xdr:col>
      <xdr:colOff>361950</xdr:colOff>
      <xdr:row>49</xdr:row>
      <xdr:rowOff>47625</xdr:rowOff>
    </xdr:from>
    <xdr:to>
      <xdr:col>4</xdr:col>
      <xdr:colOff>781050</xdr:colOff>
      <xdr:row>49</xdr:row>
      <xdr:rowOff>47625</xdr:rowOff>
    </xdr:to>
    <xdr:sp macro="" textlink="">
      <xdr:nvSpPr>
        <xdr:cNvPr id="8196" name="Line 6"/>
        <xdr:cNvSpPr>
          <a:spLocks noChangeShapeType="1"/>
        </xdr:cNvSpPr>
      </xdr:nvSpPr>
      <xdr:spPr bwMode="auto">
        <a:xfrm>
          <a:off x="4048125" y="14782800"/>
          <a:ext cx="2162175" cy="0"/>
        </a:xfrm>
        <a:prstGeom prst="line">
          <a:avLst/>
        </a:prstGeom>
        <a:noFill/>
        <a:ln w="9525">
          <a:solidFill>
            <a:srgbClr val="000000"/>
          </a:solidFill>
          <a:round/>
          <a:headEnd/>
          <a:tailEnd/>
        </a:ln>
      </xdr:spPr>
    </xdr:sp>
    <xdr:clientData/>
  </xdr:twoCellAnchor>
  <xdr:twoCellAnchor>
    <xdr:from>
      <xdr:col>4</xdr:col>
      <xdr:colOff>361950</xdr:colOff>
      <xdr:row>58</xdr:row>
      <xdr:rowOff>47625</xdr:rowOff>
    </xdr:from>
    <xdr:to>
      <xdr:col>5</xdr:col>
      <xdr:colOff>923925</xdr:colOff>
      <xdr:row>58</xdr:row>
      <xdr:rowOff>47625</xdr:rowOff>
    </xdr:to>
    <xdr:sp macro="" textlink="">
      <xdr:nvSpPr>
        <xdr:cNvPr id="8197" name="Line 7"/>
        <xdr:cNvSpPr>
          <a:spLocks noChangeShapeType="1"/>
        </xdr:cNvSpPr>
      </xdr:nvSpPr>
      <xdr:spPr bwMode="auto">
        <a:xfrm>
          <a:off x="5791200" y="16497300"/>
          <a:ext cx="2181225" cy="0"/>
        </a:xfrm>
        <a:prstGeom prst="line">
          <a:avLst/>
        </a:prstGeom>
        <a:noFill/>
        <a:ln w="9525">
          <a:solidFill>
            <a:srgbClr val="000000"/>
          </a:solidFill>
          <a:round/>
          <a:headEnd/>
          <a:tailEnd/>
        </a:ln>
      </xdr:spPr>
    </xdr:sp>
    <xdr:clientData/>
  </xdr:twoCellAnchor>
  <xdr:twoCellAnchor>
    <xdr:from>
      <xdr:col>3</xdr:col>
      <xdr:colOff>1609725</xdr:colOff>
      <xdr:row>14</xdr:row>
      <xdr:rowOff>352425</xdr:rowOff>
    </xdr:from>
    <xdr:to>
      <xdr:col>5</xdr:col>
      <xdr:colOff>552450</xdr:colOff>
      <xdr:row>14</xdr:row>
      <xdr:rowOff>352425</xdr:rowOff>
    </xdr:to>
    <xdr:sp macro="" textlink="">
      <xdr:nvSpPr>
        <xdr:cNvPr id="8198" name="Line 8"/>
        <xdr:cNvSpPr>
          <a:spLocks noChangeShapeType="1"/>
        </xdr:cNvSpPr>
      </xdr:nvSpPr>
      <xdr:spPr bwMode="auto">
        <a:xfrm>
          <a:off x="5295900" y="5162550"/>
          <a:ext cx="2305050" cy="0"/>
        </a:xfrm>
        <a:prstGeom prst="line">
          <a:avLst/>
        </a:prstGeom>
        <a:noFill/>
        <a:ln w="9525">
          <a:solidFill>
            <a:srgbClr val="000000"/>
          </a:solidFill>
          <a:round/>
          <a:headEnd/>
          <a:tailEnd/>
        </a:ln>
      </xdr:spPr>
    </xdr:sp>
    <xdr:clientData/>
  </xdr:twoCellAnchor>
  <xdr:oneCellAnchor>
    <xdr:from>
      <xdr:col>2</xdr:col>
      <xdr:colOff>676083</xdr:colOff>
      <xdr:row>8</xdr:row>
      <xdr:rowOff>142874</xdr:rowOff>
    </xdr:from>
    <xdr:ext cx="4638868" cy="1057275"/>
    <xdr:sp macro="" textlink="">
      <xdr:nvSpPr>
        <xdr:cNvPr id="3" name="Rectángulo 2"/>
        <xdr:cNvSpPr/>
      </xdr:nvSpPr>
      <xdr:spPr>
        <a:xfrm>
          <a:off x="1771458" y="2390774"/>
          <a:ext cx="4638868" cy="1057275"/>
        </a:xfrm>
        <a:prstGeom prst="rect">
          <a:avLst/>
        </a:prstGeom>
        <a:noFill/>
      </xdr:spPr>
      <xdr:txBody>
        <a:bodyPr wrap="none" lIns="91440" tIns="45720" rIns="91440" bIns="45720">
          <a:noAutofit/>
        </a:bodyPr>
        <a:lstStyle/>
        <a:p>
          <a:pPr algn="ctr"/>
          <a:r>
            <a:rPr lang="es-ES" sz="5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NADA </a:t>
          </a:r>
          <a:r>
            <a:rPr lang="es-ES" sz="48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QUE </a:t>
          </a:r>
          <a:r>
            <a:rPr lang="es-ES" sz="5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MANIFESTAR</a:t>
          </a:r>
        </a:p>
        <a:p>
          <a:pPr algn="ctr"/>
          <a:endParaRPr lang="es-ES" sz="5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twoCellAnchor editAs="oneCell">
    <xdr:from>
      <xdr:col>1</xdr:col>
      <xdr:colOff>19050</xdr:colOff>
      <xdr:row>1</xdr:row>
      <xdr:rowOff>28575</xdr:rowOff>
    </xdr:from>
    <xdr:to>
      <xdr:col>2</xdr:col>
      <xdr:colOff>1390650</xdr:colOff>
      <xdr:row>3</xdr:row>
      <xdr:rowOff>228600</xdr:rowOff>
    </xdr:to>
    <xdr:pic>
      <xdr:nvPicPr>
        <xdr:cNvPr id="9" name="Imagen 8" descr="https://lh3.googleusercontent.com/-lds3ItmlfGsIUjadvwQav8NBiEzBD7hO8RoMixfXdG_87RQ4cvy8pEX7zBazbMHbUCyeg=s1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66700"/>
          <a:ext cx="2400300"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Espiral">
  <a:themeElements>
    <a:clrScheme name="Rojo naranja">
      <a:dk1>
        <a:sysClr val="windowText" lastClr="000000"/>
      </a:dk1>
      <a:lt1>
        <a:sysClr val="window" lastClr="FFFFFF"/>
      </a:lt1>
      <a:dk2>
        <a:srgbClr val="505046"/>
      </a:dk2>
      <a:lt2>
        <a:srgbClr val="EEECE1"/>
      </a:lt2>
      <a:accent1>
        <a:srgbClr val="E84C22"/>
      </a:accent1>
      <a:accent2>
        <a:srgbClr val="FFBD47"/>
      </a:accent2>
      <a:accent3>
        <a:srgbClr val="B64926"/>
      </a:accent3>
      <a:accent4>
        <a:srgbClr val="FF8427"/>
      </a:accent4>
      <a:accent5>
        <a:srgbClr val="CC9900"/>
      </a:accent5>
      <a:accent6>
        <a:srgbClr val="B22600"/>
      </a:accent6>
      <a:hlink>
        <a:srgbClr val="CC9900"/>
      </a:hlink>
      <a:folHlink>
        <a:srgbClr val="666699"/>
      </a:folHlink>
    </a:clrScheme>
    <a:fontScheme name="Espiral">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Espiral">
      <a:fillStyleLst>
        <a:solidFill>
          <a:schemeClr val="phClr"/>
        </a:solidFill>
        <a:solidFill>
          <a:schemeClr val="phClr">
            <a:tint val="70000"/>
            <a:lumMod val="104000"/>
          </a:schemeClr>
        </a:solidFill>
        <a:gradFill rotWithShape="1">
          <a:gsLst>
            <a:gs pos="0">
              <a:schemeClr val="phClr">
                <a:tint val="96000"/>
                <a:lumMod val="104000"/>
              </a:schemeClr>
            </a:gs>
            <a:gs pos="100000">
              <a:schemeClr val="phClr">
                <a:shade val="98000"/>
                <a:lumMod val="94000"/>
              </a:schemeClr>
            </a:gs>
          </a:gsLst>
          <a:lin ang="5400000" scaled="0"/>
        </a:gradFill>
      </a:fillStyleLst>
      <a:lnStyleLst>
        <a:ln w="9525" cap="rnd" cmpd="sng" algn="ctr">
          <a:solidFill>
            <a:schemeClr val="phClr">
              <a:shade val="90000"/>
            </a:schemeClr>
          </a:solidFill>
          <a:prstDash val="solid"/>
        </a:ln>
        <a:ln w="15875" cap="rnd" cmpd="sng" algn="ctr">
          <a:solidFill>
            <a:schemeClr val="phClr"/>
          </a:solidFill>
          <a:prstDash val="solid"/>
        </a:ln>
        <a:ln w="22225" cap="rnd" cmpd="sng" algn="ctr">
          <a:solidFill>
            <a:schemeClr val="phClr"/>
          </a:solidFill>
          <a:prstDash val="solid"/>
        </a:ln>
      </a:lnStyleLst>
      <a:effectStyleLst>
        <a:effectStyle>
          <a:effectLst/>
        </a:effectStyle>
        <a:effectStyle>
          <a:effectLst>
            <a:outerShdw blurRad="38100" dist="25400" dir="5400000" rotWithShape="0">
              <a:srgbClr val="000000">
                <a:alpha val="25000"/>
              </a:srgbClr>
            </a:outerShdw>
          </a:effectLst>
        </a:effectStyle>
        <a:effectStyle>
          <a:effectLst>
            <a:outerShdw blurRad="50800" dist="38100" dir="5400000" rotWithShape="0">
              <a:srgbClr val="000000">
                <a:alpha val="60000"/>
              </a:srgbClr>
            </a:outerShdw>
          </a:effectLst>
        </a:effectStyle>
      </a:effectStyleLst>
      <a:bgFillStyleLst>
        <a:solidFill>
          <a:schemeClr val="phClr"/>
        </a:solidFill>
        <a:gradFill rotWithShape="1">
          <a:gsLst>
            <a:gs pos="0">
              <a:schemeClr val="phClr">
                <a:tint val="90000"/>
                <a:lumMod val="120000"/>
              </a:schemeClr>
            </a:gs>
            <a:gs pos="100000">
              <a:schemeClr val="phClr">
                <a:shade val="98000"/>
                <a:satMod val="120000"/>
                <a:lumMod val="98000"/>
              </a:schemeClr>
            </a:gs>
          </a:gsLst>
          <a:lin ang="5400000" scaled="0"/>
        </a:gradFill>
        <a:gradFill rotWithShape="1">
          <a:gsLst>
            <a:gs pos="0">
              <a:schemeClr val="phClr">
                <a:tint val="90000"/>
                <a:satMod val="92000"/>
                <a:lumMod val="120000"/>
              </a:schemeClr>
            </a:gs>
            <a:gs pos="100000">
              <a:schemeClr val="phClr">
                <a:shade val="98000"/>
                <a:satMod val="120000"/>
                <a:lumMod val="98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Wisp" id="{7CB32D59-10C0-40DD-B7BD-2E94284A981C}" vid="{24B1A44C-C006-48B2-A4D7-E5549B3D8CD4}"/>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166"/>
  <sheetViews>
    <sheetView topLeftCell="A4" workbookViewId="0">
      <selection activeCell="J5" sqref="J5"/>
    </sheetView>
  </sheetViews>
  <sheetFormatPr baseColWidth="10" defaultRowHeight="12.75" x14ac:dyDescent="0.3"/>
  <cols>
    <col min="1" max="1" width="6.25" style="609" customWidth="1"/>
    <col min="2" max="2" width="50.75" style="569" customWidth="1"/>
    <col min="3" max="6" width="7.625" style="571" customWidth="1"/>
    <col min="7" max="7" width="13.75" style="569" hidden="1" customWidth="1"/>
    <col min="8" max="16384" width="11" style="569"/>
  </cols>
  <sheetData>
    <row r="1" spans="1:15" ht="18.75" customHeight="1" x14ac:dyDescent="0.3">
      <c r="A1" s="668" t="s">
        <v>653</v>
      </c>
      <c r="B1" s="669"/>
      <c r="C1" s="669"/>
      <c r="D1" s="669"/>
      <c r="E1" s="669"/>
      <c r="F1" s="670"/>
      <c r="G1" s="598"/>
    </row>
    <row r="2" spans="1:15" ht="6" customHeight="1" x14ac:dyDescent="0.3">
      <c r="A2" s="607"/>
      <c r="B2" s="598"/>
      <c r="C2" s="598"/>
      <c r="D2" s="598"/>
      <c r="E2" s="598"/>
      <c r="F2" s="599"/>
      <c r="G2" s="598"/>
    </row>
    <row r="3" spans="1:15" ht="28.5" customHeight="1" x14ac:dyDescent="0.3">
      <c r="A3" s="608"/>
      <c r="B3" s="671" t="s">
        <v>606</v>
      </c>
      <c r="C3" s="671"/>
      <c r="D3" s="671"/>
      <c r="E3" s="600"/>
      <c r="F3" s="601"/>
      <c r="G3" s="600"/>
      <c r="L3" s="597"/>
      <c r="M3" s="597"/>
      <c r="N3" s="597"/>
      <c r="O3" s="597"/>
    </row>
    <row r="4" spans="1:15" ht="56.25" customHeight="1" x14ac:dyDescent="0.3">
      <c r="A4" s="672" t="s">
        <v>612</v>
      </c>
      <c r="B4" s="673"/>
      <c r="C4" s="673"/>
      <c r="D4" s="673"/>
      <c r="E4" s="673"/>
      <c r="F4" s="674"/>
      <c r="G4" s="602"/>
      <c r="H4" s="568"/>
      <c r="L4" s="570"/>
      <c r="M4" s="570"/>
      <c r="N4" s="570"/>
      <c r="O4" s="570"/>
    </row>
    <row r="5" spans="1:15" ht="31.5" customHeight="1" x14ac:dyDescent="0.3">
      <c r="A5" s="672" t="s">
        <v>613</v>
      </c>
      <c r="B5" s="673"/>
      <c r="C5" s="673"/>
      <c r="D5" s="673"/>
      <c r="E5" s="673"/>
      <c r="F5" s="674"/>
      <c r="G5" s="602"/>
      <c r="H5" s="568"/>
      <c r="L5" s="570"/>
      <c r="M5" s="570"/>
      <c r="N5" s="570"/>
      <c r="O5" s="570"/>
    </row>
    <row r="6" spans="1:15" ht="34.5" customHeight="1" thickBot="1" x14ac:dyDescent="0.35">
      <c r="A6" s="678" t="s">
        <v>614</v>
      </c>
      <c r="B6" s="679"/>
      <c r="C6" s="679"/>
      <c r="D6" s="679"/>
      <c r="E6" s="679"/>
      <c r="F6" s="680"/>
      <c r="G6" s="602"/>
      <c r="H6" s="568"/>
      <c r="L6" s="570"/>
      <c r="M6" s="570"/>
      <c r="N6" s="570"/>
      <c r="O6" s="570"/>
    </row>
    <row r="7" spans="1:15" ht="4.5" customHeight="1" thickBot="1" x14ac:dyDescent="0.35"/>
    <row r="8" spans="1:15" x14ac:dyDescent="0.3">
      <c r="A8" s="610"/>
      <c r="B8" s="572"/>
      <c r="C8" s="675" t="s">
        <v>503</v>
      </c>
      <c r="D8" s="676"/>
      <c r="E8" s="676"/>
      <c r="F8" s="677"/>
      <c r="G8" s="572"/>
    </row>
    <row r="9" spans="1:15" ht="16.5" thickBot="1" x14ac:dyDescent="0.35">
      <c r="A9" s="611" t="s">
        <v>501</v>
      </c>
      <c r="B9" s="573" t="s">
        <v>502</v>
      </c>
      <c r="C9" s="681" t="s">
        <v>504</v>
      </c>
      <c r="D9" s="682"/>
      <c r="E9" s="682"/>
      <c r="F9" s="683"/>
      <c r="G9" s="574"/>
    </row>
    <row r="10" spans="1:15" ht="17.25" customHeight="1" thickBot="1" x14ac:dyDescent="0.35">
      <c r="A10" s="611"/>
      <c r="B10" s="573"/>
      <c r="C10" s="575"/>
      <c r="D10" s="690" t="s">
        <v>607</v>
      </c>
      <c r="E10" s="691"/>
      <c r="F10" s="692"/>
      <c r="G10" s="574"/>
    </row>
    <row r="11" spans="1:15" ht="23.25" customHeight="1" thickBot="1" x14ac:dyDescent="0.35">
      <c r="A11" s="612"/>
      <c r="B11" s="576"/>
      <c r="C11" s="577" t="s">
        <v>505</v>
      </c>
      <c r="D11" s="578" t="s">
        <v>608</v>
      </c>
      <c r="E11" s="578" t="s">
        <v>609</v>
      </c>
      <c r="F11" s="579" t="s">
        <v>610</v>
      </c>
      <c r="G11" s="577" t="s">
        <v>546</v>
      </c>
    </row>
    <row r="12" spans="1:15" ht="6" customHeight="1" thickBot="1" x14ac:dyDescent="0.35">
      <c r="A12" s="505"/>
      <c r="B12" s="580"/>
      <c r="C12" s="581"/>
      <c r="D12" s="581"/>
      <c r="E12" s="581"/>
      <c r="F12" s="581"/>
      <c r="G12" s="582"/>
    </row>
    <row r="13" spans="1:15" ht="18" customHeight="1" thickBot="1" x14ac:dyDescent="0.35">
      <c r="A13" s="685" t="s">
        <v>506</v>
      </c>
      <c r="B13" s="686"/>
      <c r="C13" s="686"/>
      <c r="D13" s="686"/>
      <c r="E13" s="686"/>
      <c r="F13" s="687"/>
      <c r="G13" s="583"/>
    </row>
    <row r="14" spans="1:15" ht="18.75" customHeight="1" x14ac:dyDescent="0.3">
      <c r="A14" s="613">
        <v>1</v>
      </c>
      <c r="B14" s="604" t="s">
        <v>623</v>
      </c>
      <c r="C14" s="659" t="s">
        <v>507</v>
      </c>
      <c r="D14" s="660" t="s">
        <v>507</v>
      </c>
      <c r="E14" s="622"/>
      <c r="F14" s="623"/>
      <c r="G14" s="584" t="s">
        <v>547</v>
      </c>
    </row>
    <row r="15" spans="1:15" ht="25.5" customHeight="1" x14ac:dyDescent="0.3">
      <c r="A15" s="614">
        <v>2</v>
      </c>
      <c r="B15" s="603" t="s">
        <v>624</v>
      </c>
      <c r="C15" s="661" t="s">
        <v>507</v>
      </c>
      <c r="D15" s="662" t="s">
        <v>507</v>
      </c>
      <c r="E15" s="625"/>
      <c r="F15" s="626"/>
      <c r="G15" s="585" t="s">
        <v>547</v>
      </c>
    </row>
    <row r="16" spans="1:15" ht="25.5" customHeight="1" x14ac:dyDescent="0.3">
      <c r="A16" s="614">
        <v>3</v>
      </c>
      <c r="B16" s="603" t="s">
        <v>625</v>
      </c>
      <c r="C16" s="661" t="s">
        <v>507</v>
      </c>
      <c r="D16" s="662" t="s">
        <v>507</v>
      </c>
      <c r="E16" s="625"/>
      <c r="F16" s="626"/>
      <c r="G16" s="585" t="s">
        <v>547</v>
      </c>
    </row>
    <row r="17" spans="1:7" ht="23.25" customHeight="1" x14ac:dyDescent="0.3">
      <c r="A17" s="614">
        <v>4</v>
      </c>
      <c r="B17" s="603" t="s">
        <v>626</v>
      </c>
      <c r="C17" s="661" t="s">
        <v>507</v>
      </c>
      <c r="D17" s="662" t="s">
        <v>507</v>
      </c>
      <c r="E17" s="625"/>
      <c r="F17" s="626"/>
      <c r="G17" s="585" t="s">
        <v>547</v>
      </c>
    </row>
    <row r="18" spans="1:7" ht="18.75" customHeight="1" x14ac:dyDescent="0.3">
      <c r="A18" s="614">
        <v>5</v>
      </c>
      <c r="B18" s="603" t="s">
        <v>627</v>
      </c>
      <c r="C18" s="661" t="s">
        <v>507</v>
      </c>
      <c r="D18" s="662" t="s">
        <v>507</v>
      </c>
      <c r="E18" s="625"/>
      <c r="F18" s="626"/>
      <c r="G18" s="586" t="s">
        <v>548</v>
      </c>
    </row>
    <row r="19" spans="1:7" ht="18.75" customHeight="1" x14ac:dyDescent="0.3">
      <c r="A19" s="614">
        <v>6</v>
      </c>
      <c r="B19" s="603" t="s">
        <v>628</v>
      </c>
      <c r="C19" s="661" t="s">
        <v>507</v>
      </c>
      <c r="D19" s="662" t="s">
        <v>507</v>
      </c>
      <c r="E19" s="625"/>
      <c r="F19" s="626"/>
      <c r="G19" s="585" t="s">
        <v>547</v>
      </c>
    </row>
    <row r="20" spans="1:7" ht="18.75" customHeight="1" x14ac:dyDescent="0.3">
      <c r="A20" s="614">
        <v>7</v>
      </c>
      <c r="B20" s="603" t="s">
        <v>629</v>
      </c>
      <c r="C20" s="661" t="s">
        <v>507</v>
      </c>
      <c r="D20" s="662" t="s">
        <v>507</v>
      </c>
      <c r="E20" s="625"/>
      <c r="F20" s="626"/>
      <c r="G20" s="585" t="s">
        <v>547</v>
      </c>
    </row>
    <row r="21" spans="1:7" ht="24.75" customHeight="1" x14ac:dyDescent="0.3">
      <c r="A21" s="614">
        <v>8</v>
      </c>
      <c r="B21" s="603" t="s">
        <v>630</v>
      </c>
      <c r="C21" s="661" t="s">
        <v>507</v>
      </c>
      <c r="D21" s="662" t="s">
        <v>507</v>
      </c>
      <c r="E21" s="625"/>
      <c r="F21" s="626"/>
      <c r="G21" s="587" t="s">
        <v>547</v>
      </c>
    </row>
    <row r="22" spans="1:7" ht="48.75" customHeight="1" thickBot="1" x14ac:dyDescent="0.35">
      <c r="A22" s="615">
        <v>9</v>
      </c>
      <c r="B22" s="620" t="s">
        <v>631</v>
      </c>
      <c r="C22" s="663" t="s">
        <v>507</v>
      </c>
      <c r="D22" s="627"/>
      <c r="E22" s="664" t="s">
        <v>507</v>
      </c>
      <c r="F22" s="628"/>
      <c r="G22" s="588" t="s">
        <v>549</v>
      </c>
    </row>
    <row r="23" spans="1:7" ht="19.5" customHeight="1" thickBot="1" x14ac:dyDescent="0.35">
      <c r="A23" s="684" t="s">
        <v>508</v>
      </c>
      <c r="B23" s="684"/>
      <c r="C23" s="684"/>
      <c r="D23" s="684"/>
      <c r="E23" s="684"/>
      <c r="F23" s="684"/>
      <c r="G23" s="589"/>
    </row>
    <row r="24" spans="1:7" ht="33.75" customHeight="1" x14ac:dyDescent="0.3">
      <c r="A24" s="613">
        <v>1</v>
      </c>
      <c r="B24" s="604" t="s">
        <v>637</v>
      </c>
      <c r="C24" s="621" t="s">
        <v>507</v>
      </c>
      <c r="D24" s="622" t="s">
        <v>507</v>
      </c>
      <c r="E24" s="622"/>
      <c r="F24" s="623"/>
      <c r="G24" s="586" t="s">
        <v>548</v>
      </c>
    </row>
    <row r="25" spans="1:7" ht="36" customHeight="1" x14ac:dyDescent="0.3">
      <c r="A25" s="614">
        <v>2</v>
      </c>
      <c r="B25" s="644" t="s">
        <v>638</v>
      </c>
      <c r="C25" s="624" t="s">
        <v>507</v>
      </c>
      <c r="D25" s="625" t="s">
        <v>507</v>
      </c>
      <c r="E25" s="625"/>
      <c r="F25" s="626"/>
      <c r="G25" s="590" t="s">
        <v>550</v>
      </c>
    </row>
    <row r="26" spans="1:7" ht="34.5" customHeight="1" x14ac:dyDescent="0.3">
      <c r="A26" s="614">
        <v>3</v>
      </c>
      <c r="B26" s="603" t="s">
        <v>639</v>
      </c>
      <c r="C26" s="624" t="s">
        <v>507</v>
      </c>
      <c r="D26" s="625" t="s">
        <v>507</v>
      </c>
      <c r="E26" s="625"/>
      <c r="F26" s="626"/>
      <c r="G26" s="590" t="s">
        <v>550</v>
      </c>
    </row>
    <row r="27" spans="1:7" ht="26.25" customHeight="1" x14ac:dyDescent="0.3">
      <c r="A27" s="614">
        <v>4</v>
      </c>
      <c r="B27" s="603" t="s">
        <v>640</v>
      </c>
      <c r="C27" s="624"/>
      <c r="D27" s="625"/>
      <c r="E27" s="625"/>
      <c r="F27" s="626"/>
      <c r="G27" s="590" t="s">
        <v>550</v>
      </c>
    </row>
    <row r="28" spans="1:7" ht="21.75" customHeight="1" x14ac:dyDescent="0.3">
      <c r="A28" s="614"/>
      <c r="B28" s="603" t="s">
        <v>509</v>
      </c>
      <c r="C28" s="624" t="s">
        <v>507</v>
      </c>
      <c r="D28" s="625" t="s">
        <v>507</v>
      </c>
      <c r="E28" s="625"/>
      <c r="F28" s="626"/>
      <c r="G28" s="591"/>
    </row>
    <row r="29" spans="1:7" ht="21.75" customHeight="1" x14ac:dyDescent="0.3">
      <c r="A29" s="614"/>
      <c r="B29" s="603" t="s">
        <v>510</v>
      </c>
      <c r="C29" s="624" t="s">
        <v>507</v>
      </c>
      <c r="D29" s="625" t="s">
        <v>507</v>
      </c>
      <c r="E29" s="625"/>
      <c r="F29" s="626"/>
      <c r="G29" s="591"/>
    </row>
    <row r="30" spans="1:7" ht="21.75" customHeight="1" x14ac:dyDescent="0.3">
      <c r="A30" s="614"/>
      <c r="B30" s="603" t="s">
        <v>511</v>
      </c>
      <c r="C30" s="624" t="s">
        <v>507</v>
      </c>
      <c r="D30" s="625" t="s">
        <v>507</v>
      </c>
      <c r="E30" s="625"/>
      <c r="F30" s="626"/>
      <c r="G30" s="591"/>
    </row>
    <row r="31" spans="1:7" ht="29.25" customHeight="1" x14ac:dyDescent="0.3">
      <c r="A31" s="614">
        <v>5</v>
      </c>
      <c r="B31" s="603" t="s">
        <v>641</v>
      </c>
      <c r="C31" s="624" t="s">
        <v>507</v>
      </c>
      <c r="D31" s="625" t="s">
        <v>507</v>
      </c>
      <c r="E31" s="625"/>
      <c r="F31" s="626"/>
      <c r="G31" s="590" t="s">
        <v>550</v>
      </c>
    </row>
    <row r="32" spans="1:7" ht="30.75" customHeight="1" x14ac:dyDescent="0.3">
      <c r="A32" s="614">
        <v>6</v>
      </c>
      <c r="B32" s="603" t="s">
        <v>642</v>
      </c>
      <c r="C32" s="624" t="s">
        <v>507</v>
      </c>
      <c r="D32" s="625" t="s">
        <v>507</v>
      </c>
      <c r="E32" s="625"/>
      <c r="F32" s="626"/>
      <c r="G32" s="590" t="s">
        <v>550</v>
      </c>
    </row>
    <row r="33" spans="1:7" ht="40.5" customHeight="1" thickBot="1" x14ac:dyDescent="0.35">
      <c r="A33" s="616">
        <v>7</v>
      </c>
      <c r="B33" s="645" t="s">
        <v>643</v>
      </c>
      <c r="C33" s="629" t="s">
        <v>507</v>
      </c>
      <c r="D33" s="630" t="s">
        <v>507</v>
      </c>
      <c r="E33" s="630"/>
      <c r="F33" s="631"/>
      <c r="G33" s="590" t="s">
        <v>550</v>
      </c>
    </row>
    <row r="34" spans="1:7" ht="35.25" customHeight="1" thickBot="1" x14ac:dyDescent="0.35">
      <c r="A34" s="688" t="s">
        <v>512</v>
      </c>
      <c r="B34" s="688"/>
      <c r="C34" s="688"/>
      <c r="D34" s="688"/>
      <c r="E34" s="688"/>
      <c r="F34" s="688"/>
      <c r="G34" s="592"/>
    </row>
    <row r="35" spans="1:7" ht="30.75" customHeight="1" x14ac:dyDescent="0.3">
      <c r="A35" s="613">
        <v>1</v>
      </c>
      <c r="B35" s="604" t="s">
        <v>615</v>
      </c>
      <c r="C35" s="621" t="s">
        <v>507</v>
      </c>
      <c r="D35" s="622" t="s">
        <v>507</v>
      </c>
      <c r="E35" s="622"/>
      <c r="F35" s="623"/>
      <c r="G35" s="590" t="s">
        <v>550</v>
      </c>
    </row>
    <row r="36" spans="1:7" ht="25.5" customHeight="1" x14ac:dyDescent="0.3">
      <c r="A36" s="614">
        <v>2</v>
      </c>
      <c r="B36" s="603" t="s">
        <v>616</v>
      </c>
      <c r="C36" s="624" t="s">
        <v>507</v>
      </c>
      <c r="D36" s="625" t="s">
        <v>507</v>
      </c>
      <c r="E36" s="625"/>
      <c r="F36" s="626"/>
      <c r="G36" s="590" t="s">
        <v>550</v>
      </c>
    </row>
    <row r="37" spans="1:7" ht="21.75" customHeight="1" x14ac:dyDescent="0.3">
      <c r="A37" s="614">
        <v>3</v>
      </c>
      <c r="B37" s="603" t="s">
        <v>617</v>
      </c>
      <c r="C37" s="624" t="s">
        <v>507</v>
      </c>
      <c r="D37" s="625" t="s">
        <v>507</v>
      </c>
      <c r="E37" s="625"/>
      <c r="F37" s="626"/>
      <c r="G37" s="590" t="s">
        <v>550</v>
      </c>
    </row>
    <row r="38" spans="1:7" ht="30" customHeight="1" thickBot="1" x14ac:dyDescent="0.35">
      <c r="A38" s="616">
        <v>4</v>
      </c>
      <c r="B38" s="605" t="s">
        <v>618</v>
      </c>
      <c r="C38" s="629" t="s">
        <v>507</v>
      </c>
      <c r="D38" s="630" t="s">
        <v>507</v>
      </c>
      <c r="E38" s="630"/>
      <c r="F38" s="631"/>
      <c r="G38" s="590" t="s">
        <v>550</v>
      </c>
    </row>
    <row r="39" spans="1:7" ht="21.75" customHeight="1" thickBot="1" x14ac:dyDescent="0.35">
      <c r="A39" s="688" t="s">
        <v>513</v>
      </c>
      <c r="B39" s="688"/>
      <c r="C39" s="688"/>
      <c r="D39" s="688"/>
      <c r="E39" s="688"/>
      <c r="F39" s="688"/>
      <c r="G39" s="592"/>
    </row>
    <row r="40" spans="1:7" ht="21.75" customHeight="1" thickBot="1" x14ac:dyDescent="0.35">
      <c r="A40" s="617">
        <v>1</v>
      </c>
      <c r="B40" s="606" t="s">
        <v>619</v>
      </c>
      <c r="C40" s="632" t="s">
        <v>507</v>
      </c>
      <c r="D40" s="633" t="s">
        <v>507</v>
      </c>
      <c r="E40" s="633"/>
      <c r="F40" s="634"/>
      <c r="G40" s="590" t="s">
        <v>550</v>
      </c>
    </row>
    <row r="41" spans="1:7" ht="42" customHeight="1" thickBot="1" x14ac:dyDescent="0.35">
      <c r="A41" s="689" t="s">
        <v>611</v>
      </c>
      <c r="B41" s="689"/>
      <c r="C41" s="689"/>
      <c r="D41" s="689"/>
      <c r="E41" s="689"/>
      <c r="F41" s="689"/>
      <c r="G41" s="592"/>
    </row>
    <row r="42" spans="1:7" ht="21.75" customHeight="1" x14ac:dyDescent="0.3">
      <c r="A42" s="613">
        <v>1</v>
      </c>
      <c r="B42" s="604" t="s">
        <v>514</v>
      </c>
      <c r="C42" s="621" t="s">
        <v>507</v>
      </c>
      <c r="D42" s="622" t="s">
        <v>507</v>
      </c>
      <c r="E42" s="622"/>
      <c r="F42" s="623"/>
      <c r="G42" s="590" t="s">
        <v>550</v>
      </c>
    </row>
    <row r="43" spans="1:7" ht="21.75" customHeight="1" x14ac:dyDescent="0.3">
      <c r="A43" s="614">
        <v>2</v>
      </c>
      <c r="B43" s="603" t="s">
        <v>515</v>
      </c>
      <c r="C43" s="624" t="s">
        <v>507</v>
      </c>
      <c r="D43" s="625" t="s">
        <v>507</v>
      </c>
      <c r="E43" s="625"/>
      <c r="F43" s="626"/>
      <c r="G43" s="590" t="s">
        <v>550</v>
      </c>
    </row>
    <row r="44" spans="1:7" ht="21.75" customHeight="1" x14ac:dyDescent="0.3">
      <c r="A44" s="614">
        <v>3</v>
      </c>
      <c r="B44" s="603" t="s">
        <v>516</v>
      </c>
      <c r="C44" s="624" t="s">
        <v>507</v>
      </c>
      <c r="D44" s="625" t="s">
        <v>507</v>
      </c>
      <c r="E44" s="625"/>
      <c r="F44" s="626"/>
      <c r="G44" s="590" t="s">
        <v>550</v>
      </c>
    </row>
    <row r="45" spans="1:7" ht="21.75" customHeight="1" x14ac:dyDescent="0.3">
      <c r="A45" s="614">
        <v>4</v>
      </c>
      <c r="B45" s="603" t="s">
        <v>517</v>
      </c>
      <c r="C45" s="624" t="s">
        <v>507</v>
      </c>
      <c r="D45" s="625" t="s">
        <v>507</v>
      </c>
      <c r="E45" s="625"/>
      <c r="F45" s="626"/>
      <c r="G45" s="590" t="s">
        <v>550</v>
      </c>
    </row>
    <row r="46" spans="1:7" ht="21.75" customHeight="1" x14ac:dyDescent="0.3">
      <c r="A46" s="614">
        <v>5</v>
      </c>
      <c r="B46" s="603" t="s">
        <v>518</v>
      </c>
      <c r="C46" s="624" t="s">
        <v>507</v>
      </c>
      <c r="D46" s="625" t="s">
        <v>507</v>
      </c>
      <c r="E46" s="625"/>
      <c r="F46" s="626"/>
      <c r="G46" s="586" t="s">
        <v>548</v>
      </c>
    </row>
    <row r="47" spans="1:7" ht="30" customHeight="1" x14ac:dyDescent="0.3">
      <c r="A47" s="614" t="s">
        <v>620</v>
      </c>
      <c r="B47" s="603" t="s">
        <v>519</v>
      </c>
      <c r="C47" s="624" t="s">
        <v>507</v>
      </c>
      <c r="D47" s="625" t="s">
        <v>507</v>
      </c>
      <c r="E47" s="625"/>
      <c r="F47" s="626"/>
      <c r="G47" s="590" t="s">
        <v>550</v>
      </c>
    </row>
    <row r="48" spans="1:7" ht="25.5" customHeight="1" x14ac:dyDescent="0.3">
      <c r="A48" s="614" t="s">
        <v>520</v>
      </c>
      <c r="B48" s="603" t="s">
        <v>521</v>
      </c>
      <c r="C48" s="624" t="s">
        <v>507</v>
      </c>
      <c r="D48" s="625" t="s">
        <v>507</v>
      </c>
      <c r="E48" s="625"/>
      <c r="F48" s="626"/>
      <c r="G48" s="590" t="s">
        <v>550</v>
      </c>
    </row>
    <row r="49" spans="1:7" ht="26.25" customHeight="1" x14ac:dyDescent="0.3">
      <c r="A49" s="614" t="s">
        <v>522</v>
      </c>
      <c r="B49" s="603" t="s">
        <v>523</v>
      </c>
      <c r="C49" s="624" t="s">
        <v>507</v>
      </c>
      <c r="D49" s="625" t="s">
        <v>507</v>
      </c>
      <c r="E49" s="625"/>
      <c r="F49" s="626"/>
      <c r="G49" s="590" t="s">
        <v>550</v>
      </c>
    </row>
    <row r="50" spans="1:7" ht="27" customHeight="1" x14ac:dyDescent="0.3">
      <c r="A50" s="614" t="s">
        <v>524</v>
      </c>
      <c r="B50" s="603" t="s">
        <v>525</v>
      </c>
      <c r="C50" s="624" t="s">
        <v>507</v>
      </c>
      <c r="D50" s="625" t="s">
        <v>507</v>
      </c>
      <c r="E50" s="627"/>
      <c r="F50" s="628"/>
      <c r="G50" s="590"/>
    </row>
    <row r="51" spans="1:7" ht="26.25" customHeight="1" thickBot="1" x14ac:dyDescent="0.25">
      <c r="A51" s="618">
        <v>7</v>
      </c>
      <c r="B51" s="635" t="s">
        <v>621</v>
      </c>
      <c r="C51" s="629" t="s">
        <v>507</v>
      </c>
      <c r="D51" s="630" t="s">
        <v>507</v>
      </c>
      <c r="E51" s="630"/>
      <c r="F51" s="631"/>
      <c r="G51" s="590" t="s">
        <v>550</v>
      </c>
    </row>
    <row r="52" spans="1:7" ht="21.75" customHeight="1" thickBot="1" x14ac:dyDescent="0.35">
      <c r="A52" s="685" t="s">
        <v>622</v>
      </c>
      <c r="B52" s="686"/>
      <c r="C52" s="686"/>
      <c r="D52" s="686"/>
      <c r="E52" s="686"/>
      <c r="F52" s="687"/>
      <c r="G52" s="592"/>
    </row>
    <row r="53" spans="1:7" ht="27" customHeight="1" x14ac:dyDescent="0.2">
      <c r="A53" s="636">
        <v>1</v>
      </c>
      <c r="B53" s="643" t="s">
        <v>632</v>
      </c>
      <c r="C53" s="638" t="s">
        <v>507</v>
      </c>
      <c r="D53" s="639" t="s">
        <v>507</v>
      </c>
      <c r="E53" s="639"/>
      <c r="F53" s="640"/>
      <c r="G53" s="593" t="s">
        <v>551</v>
      </c>
    </row>
    <row r="54" spans="1:7" ht="30" customHeight="1" x14ac:dyDescent="0.2">
      <c r="A54" s="636">
        <v>2</v>
      </c>
      <c r="B54" s="643" t="s">
        <v>633</v>
      </c>
      <c r="C54" s="638" t="s">
        <v>507</v>
      </c>
      <c r="D54" s="639" t="s">
        <v>507</v>
      </c>
      <c r="E54" s="639"/>
      <c r="F54" s="640"/>
      <c r="G54" s="593"/>
    </row>
    <row r="55" spans="1:7" ht="28.5" customHeight="1" x14ac:dyDescent="0.2">
      <c r="A55" s="636">
        <v>3</v>
      </c>
      <c r="B55" s="643" t="s">
        <v>634</v>
      </c>
      <c r="C55" s="638" t="s">
        <v>507</v>
      </c>
      <c r="D55" s="639" t="s">
        <v>507</v>
      </c>
      <c r="E55" s="639"/>
      <c r="F55" s="640"/>
      <c r="G55" s="593"/>
    </row>
    <row r="56" spans="1:7" ht="24.75" customHeight="1" x14ac:dyDescent="0.2">
      <c r="A56" s="614">
        <v>4</v>
      </c>
      <c r="B56" s="643" t="s">
        <v>635</v>
      </c>
      <c r="C56" s="638" t="s">
        <v>507</v>
      </c>
      <c r="D56" s="639" t="s">
        <v>507</v>
      </c>
      <c r="E56" s="639"/>
      <c r="F56" s="640"/>
      <c r="G56" s="593"/>
    </row>
    <row r="57" spans="1:7" ht="24.75" customHeight="1" x14ac:dyDescent="0.2">
      <c r="A57" s="636">
        <v>5</v>
      </c>
      <c r="B57" s="642" t="s">
        <v>636</v>
      </c>
      <c r="C57" s="638" t="s">
        <v>507</v>
      </c>
      <c r="D57" s="639" t="s">
        <v>507</v>
      </c>
      <c r="E57" s="639"/>
      <c r="F57" s="640"/>
      <c r="G57" s="593"/>
    </row>
    <row r="58" spans="1:7" ht="18.75" customHeight="1" x14ac:dyDescent="0.3">
      <c r="A58" s="636">
        <v>6</v>
      </c>
      <c r="B58" s="637" t="s">
        <v>526</v>
      </c>
      <c r="C58" s="638" t="s">
        <v>507</v>
      </c>
      <c r="D58" s="639" t="s">
        <v>507</v>
      </c>
      <c r="E58" s="639"/>
      <c r="F58" s="640"/>
      <c r="G58" s="593"/>
    </row>
    <row r="59" spans="1:7" ht="18.75" customHeight="1" x14ac:dyDescent="0.3">
      <c r="A59" s="614">
        <v>7</v>
      </c>
      <c r="B59" s="603" t="s">
        <v>527</v>
      </c>
      <c r="C59" s="638" t="s">
        <v>507</v>
      </c>
      <c r="D59" s="639" t="s">
        <v>507</v>
      </c>
      <c r="E59" s="625"/>
      <c r="F59" s="626"/>
      <c r="G59" s="593" t="s">
        <v>551</v>
      </c>
    </row>
    <row r="60" spans="1:7" ht="18.75" customHeight="1" x14ac:dyDescent="0.3">
      <c r="A60" s="614">
        <v>8</v>
      </c>
      <c r="B60" s="603" t="s">
        <v>528</v>
      </c>
      <c r="C60" s="638" t="s">
        <v>507</v>
      </c>
      <c r="D60" s="639" t="s">
        <v>507</v>
      </c>
      <c r="E60" s="625"/>
      <c r="F60" s="626"/>
      <c r="G60" s="593" t="s">
        <v>551</v>
      </c>
    </row>
    <row r="61" spans="1:7" ht="21.75" customHeight="1" x14ac:dyDescent="0.3">
      <c r="A61" s="614">
        <v>9</v>
      </c>
      <c r="B61" s="603" t="s">
        <v>529</v>
      </c>
      <c r="C61" s="638" t="s">
        <v>507</v>
      </c>
      <c r="D61" s="639" t="s">
        <v>507</v>
      </c>
      <c r="E61" s="625"/>
      <c r="F61" s="626"/>
      <c r="G61" s="593" t="s">
        <v>551</v>
      </c>
    </row>
    <row r="62" spans="1:7" ht="18" customHeight="1" x14ac:dyDescent="0.3">
      <c r="A62" s="614">
        <v>10</v>
      </c>
      <c r="B62" s="603" t="s">
        <v>530</v>
      </c>
      <c r="C62" s="638" t="s">
        <v>507</v>
      </c>
      <c r="D62" s="639" t="s">
        <v>507</v>
      </c>
      <c r="E62" s="625"/>
      <c r="F62" s="626"/>
      <c r="G62" s="594" t="s">
        <v>552</v>
      </c>
    </row>
    <row r="63" spans="1:7" ht="18" customHeight="1" x14ac:dyDescent="0.3">
      <c r="A63" s="614">
        <v>11</v>
      </c>
      <c r="B63" s="603" t="s">
        <v>531</v>
      </c>
      <c r="C63" s="638" t="s">
        <v>507</v>
      </c>
      <c r="D63" s="639" t="s">
        <v>507</v>
      </c>
      <c r="E63" s="625"/>
      <c r="F63" s="626"/>
      <c r="G63" s="595" t="s">
        <v>547</v>
      </c>
    </row>
    <row r="64" spans="1:7" ht="18" customHeight="1" x14ac:dyDescent="0.3">
      <c r="A64" s="614">
        <v>12</v>
      </c>
      <c r="B64" s="603" t="s">
        <v>532</v>
      </c>
      <c r="C64" s="638" t="s">
        <v>507</v>
      </c>
      <c r="D64" s="639" t="s">
        <v>507</v>
      </c>
      <c r="E64" s="625"/>
      <c r="F64" s="626"/>
      <c r="G64" s="641"/>
    </row>
    <row r="65" spans="1:7" ht="18" customHeight="1" x14ac:dyDescent="0.3">
      <c r="A65" s="614">
        <v>13</v>
      </c>
      <c r="B65" s="603" t="s">
        <v>533</v>
      </c>
      <c r="C65" s="638" t="s">
        <v>507</v>
      </c>
      <c r="D65" s="639" t="s">
        <v>507</v>
      </c>
      <c r="E65" s="625"/>
      <c r="F65" s="626"/>
      <c r="G65" s="641"/>
    </row>
    <row r="66" spans="1:7" ht="18" customHeight="1" x14ac:dyDescent="0.3">
      <c r="A66" s="614">
        <v>14</v>
      </c>
      <c r="B66" s="603" t="s">
        <v>534</v>
      </c>
      <c r="C66" s="638" t="s">
        <v>507</v>
      </c>
      <c r="D66" s="639" t="s">
        <v>507</v>
      </c>
      <c r="E66" s="625"/>
      <c r="F66" s="626"/>
      <c r="G66" s="641"/>
    </row>
    <row r="67" spans="1:7" ht="18" customHeight="1" x14ac:dyDescent="0.3">
      <c r="A67" s="614">
        <v>15</v>
      </c>
      <c r="B67" s="603" t="s">
        <v>535</v>
      </c>
      <c r="C67" s="638" t="s">
        <v>507</v>
      </c>
      <c r="D67" s="639" t="s">
        <v>507</v>
      </c>
      <c r="E67" s="625"/>
      <c r="F67" s="626"/>
      <c r="G67" s="641"/>
    </row>
    <row r="68" spans="1:7" ht="18" customHeight="1" x14ac:dyDescent="0.3">
      <c r="A68" s="614">
        <v>16</v>
      </c>
      <c r="B68" s="603" t="s">
        <v>536</v>
      </c>
      <c r="C68" s="638" t="s">
        <v>507</v>
      </c>
      <c r="D68" s="639" t="s">
        <v>507</v>
      </c>
      <c r="E68" s="625"/>
      <c r="F68" s="626"/>
      <c r="G68" s="641"/>
    </row>
    <row r="69" spans="1:7" ht="18" customHeight="1" x14ac:dyDescent="0.3">
      <c r="A69" s="614">
        <v>17</v>
      </c>
      <c r="B69" s="603" t="s">
        <v>537</v>
      </c>
      <c r="C69" s="638" t="s">
        <v>507</v>
      </c>
      <c r="D69" s="639" t="s">
        <v>507</v>
      </c>
      <c r="E69" s="625"/>
      <c r="F69" s="626"/>
      <c r="G69" s="641"/>
    </row>
    <row r="70" spans="1:7" ht="18" customHeight="1" x14ac:dyDescent="0.3">
      <c r="A70" s="614">
        <v>18</v>
      </c>
      <c r="B70" s="603" t="s">
        <v>538</v>
      </c>
      <c r="C70" s="638" t="s">
        <v>507</v>
      </c>
      <c r="D70" s="639" t="s">
        <v>507</v>
      </c>
      <c r="E70" s="625"/>
      <c r="F70" s="626"/>
      <c r="G70" s="641"/>
    </row>
    <row r="71" spans="1:7" ht="18" customHeight="1" x14ac:dyDescent="0.3">
      <c r="A71" s="614">
        <v>19</v>
      </c>
      <c r="B71" s="603" t="s">
        <v>539</v>
      </c>
      <c r="C71" s="624" t="s">
        <v>542</v>
      </c>
      <c r="D71" s="625" t="s">
        <v>507</v>
      </c>
      <c r="E71" s="625"/>
      <c r="F71" s="626"/>
      <c r="G71" s="641"/>
    </row>
    <row r="72" spans="1:7" ht="18" customHeight="1" x14ac:dyDescent="0.3">
      <c r="A72" s="614">
        <v>20</v>
      </c>
      <c r="B72" s="603" t="s">
        <v>540</v>
      </c>
      <c r="C72" s="624" t="s">
        <v>507</v>
      </c>
      <c r="D72" s="625"/>
      <c r="E72" s="625"/>
      <c r="F72" s="626" t="s">
        <v>507</v>
      </c>
      <c r="G72" s="641"/>
    </row>
    <row r="73" spans="1:7" ht="18" customHeight="1" x14ac:dyDescent="0.3">
      <c r="A73" s="614">
        <v>21</v>
      </c>
      <c r="B73" s="603" t="s">
        <v>541</v>
      </c>
      <c r="C73" s="624" t="s">
        <v>542</v>
      </c>
      <c r="D73" s="625" t="s">
        <v>507</v>
      </c>
      <c r="E73" s="625"/>
      <c r="F73" s="626"/>
      <c r="G73" s="641"/>
    </row>
    <row r="74" spans="1:7" ht="20.25" customHeight="1" x14ac:dyDescent="0.3">
      <c r="A74" s="614">
        <v>22</v>
      </c>
      <c r="B74" s="603" t="s">
        <v>543</v>
      </c>
      <c r="C74" s="624" t="s">
        <v>542</v>
      </c>
      <c r="D74" s="625" t="s">
        <v>507</v>
      </c>
      <c r="E74" s="625"/>
      <c r="F74" s="626"/>
      <c r="G74" s="594" t="s">
        <v>552</v>
      </c>
    </row>
    <row r="75" spans="1:7" ht="21.75" customHeight="1" x14ac:dyDescent="0.3">
      <c r="A75" s="614">
        <v>23</v>
      </c>
      <c r="B75" s="603" t="s">
        <v>544</v>
      </c>
      <c r="C75" s="624" t="s">
        <v>507</v>
      </c>
      <c r="D75" s="625"/>
      <c r="E75" s="625"/>
      <c r="F75" s="626" t="s">
        <v>507</v>
      </c>
      <c r="G75" s="594" t="s">
        <v>552</v>
      </c>
    </row>
    <row r="76" spans="1:7" ht="21.75" customHeight="1" x14ac:dyDescent="0.3">
      <c r="A76" s="614">
        <v>24</v>
      </c>
      <c r="B76" s="603" t="s">
        <v>545</v>
      </c>
      <c r="C76" s="624" t="s">
        <v>542</v>
      </c>
      <c r="D76" s="625" t="s">
        <v>507</v>
      </c>
      <c r="E76" s="625"/>
      <c r="F76" s="626"/>
      <c r="G76" s="593" t="s">
        <v>551</v>
      </c>
    </row>
    <row r="77" spans="1:7" ht="16.5" customHeight="1" thickBot="1" x14ac:dyDescent="0.35">
      <c r="A77" s="616"/>
      <c r="B77" s="605"/>
      <c r="C77" s="629"/>
      <c r="D77" s="630"/>
      <c r="E77" s="630"/>
      <c r="F77" s="631"/>
      <c r="G77" s="588" t="s">
        <v>549</v>
      </c>
    </row>
    <row r="78" spans="1:7" x14ac:dyDescent="0.3">
      <c r="A78" s="619"/>
    </row>
    <row r="79" spans="1:7" x14ac:dyDescent="0.3">
      <c r="A79" s="619"/>
      <c r="B79" s="596"/>
    </row>
    <row r="80" spans="1:7" x14ac:dyDescent="0.3">
      <c r="A80" s="619"/>
    </row>
    <row r="81" spans="1:1" x14ac:dyDescent="0.3">
      <c r="A81" s="619"/>
    </row>
    <row r="82" spans="1:1" x14ac:dyDescent="0.3">
      <c r="A82" s="619"/>
    </row>
    <row r="83" spans="1:1" x14ac:dyDescent="0.3">
      <c r="A83" s="619"/>
    </row>
    <row r="84" spans="1:1" x14ac:dyDescent="0.3">
      <c r="A84" s="619"/>
    </row>
    <row r="85" spans="1:1" x14ac:dyDescent="0.3">
      <c r="A85" s="619"/>
    </row>
    <row r="86" spans="1:1" x14ac:dyDescent="0.3">
      <c r="A86" s="619"/>
    </row>
    <row r="87" spans="1:1" x14ac:dyDescent="0.3">
      <c r="A87" s="619"/>
    </row>
    <row r="88" spans="1:1" x14ac:dyDescent="0.3">
      <c r="A88" s="619"/>
    </row>
    <row r="89" spans="1:1" x14ac:dyDescent="0.3">
      <c r="A89" s="619"/>
    </row>
    <row r="90" spans="1:1" x14ac:dyDescent="0.3">
      <c r="A90" s="619"/>
    </row>
    <row r="91" spans="1:1" x14ac:dyDescent="0.3">
      <c r="A91" s="619"/>
    </row>
    <row r="92" spans="1:1" x14ac:dyDescent="0.3">
      <c r="A92" s="619"/>
    </row>
    <row r="93" spans="1:1" x14ac:dyDescent="0.3">
      <c r="A93" s="619"/>
    </row>
    <row r="94" spans="1:1" x14ac:dyDescent="0.3">
      <c r="A94" s="619"/>
    </row>
    <row r="95" spans="1:1" x14ac:dyDescent="0.3">
      <c r="A95" s="619"/>
    </row>
    <row r="96" spans="1:1" x14ac:dyDescent="0.3">
      <c r="A96" s="619"/>
    </row>
    <row r="97" spans="1:1" x14ac:dyDescent="0.3">
      <c r="A97" s="619"/>
    </row>
    <row r="98" spans="1:1" x14ac:dyDescent="0.3">
      <c r="A98" s="619"/>
    </row>
    <row r="99" spans="1:1" x14ac:dyDescent="0.3">
      <c r="A99" s="619"/>
    </row>
    <row r="100" spans="1:1" x14ac:dyDescent="0.3">
      <c r="A100" s="619"/>
    </row>
    <row r="101" spans="1:1" x14ac:dyDescent="0.3">
      <c r="A101" s="619"/>
    </row>
    <row r="102" spans="1:1" x14ac:dyDescent="0.3">
      <c r="A102" s="619"/>
    </row>
    <row r="103" spans="1:1" x14ac:dyDescent="0.3">
      <c r="A103" s="619"/>
    </row>
    <row r="104" spans="1:1" x14ac:dyDescent="0.3">
      <c r="A104" s="619"/>
    </row>
    <row r="105" spans="1:1" x14ac:dyDescent="0.3">
      <c r="A105" s="619"/>
    </row>
    <row r="106" spans="1:1" x14ac:dyDescent="0.3">
      <c r="A106" s="619"/>
    </row>
    <row r="107" spans="1:1" x14ac:dyDescent="0.3">
      <c r="A107" s="619"/>
    </row>
    <row r="108" spans="1:1" x14ac:dyDescent="0.3">
      <c r="A108" s="619"/>
    </row>
    <row r="109" spans="1:1" x14ac:dyDescent="0.3">
      <c r="A109" s="619"/>
    </row>
    <row r="110" spans="1:1" x14ac:dyDescent="0.3">
      <c r="A110" s="619"/>
    </row>
    <row r="111" spans="1:1" x14ac:dyDescent="0.3">
      <c r="A111" s="619"/>
    </row>
    <row r="112" spans="1:1" x14ac:dyDescent="0.3">
      <c r="A112" s="619"/>
    </row>
    <row r="113" spans="1:1" x14ac:dyDescent="0.3">
      <c r="A113" s="619"/>
    </row>
    <row r="114" spans="1:1" x14ac:dyDescent="0.3">
      <c r="A114" s="619"/>
    </row>
    <row r="115" spans="1:1" x14ac:dyDescent="0.3">
      <c r="A115" s="619"/>
    </row>
    <row r="116" spans="1:1" x14ac:dyDescent="0.3">
      <c r="A116" s="619"/>
    </row>
    <row r="117" spans="1:1" x14ac:dyDescent="0.3">
      <c r="A117" s="619"/>
    </row>
    <row r="118" spans="1:1" x14ac:dyDescent="0.3">
      <c r="A118" s="619"/>
    </row>
    <row r="119" spans="1:1" x14ac:dyDescent="0.3">
      <c r="A119" s="619"/>
    </row>
    <row r="120" spans="1:1" x14ac:dyDescent="0.3">
      <c r="A120" s="619"/>
    </row>
    <row r="121" spans="1:1" x14ac:dyDescent="0.3">
      <c r="A121" s="619"/>
    </row>
    <row r="122" spans="1:1" x14ac:dyDescent="0.3">
      <c r="A122" s="619"/>
    </row>
    <row r="123" spans="1:1" x14ac:dyDescent="0.3">
      <c r="A123" s="619"/>
    </row>
    <row r="124" spans="1:1" x14ac:dyDescent="0.3">
      <c r="A124" s="619"/>
    </row>
    <row r="125" spans="1:1" x14ac:dyDescent="0.3">
      <c r="A125" s="619"/>
    </row>
    <row r="126" spans="1:1" x14ac:dyDescent="0.3">
      <c r="A126" s="619"/>
    </row>
    <row r="127" spans="1:1" x14ac:dyDescent="0.3">
      <c r="A127" s="619"/>
    </row>
    <row r="128" spans="1:1" x14ac:dyDescent="0.3">
      <c r="A128" s="619"/>
    </row>
    <row r="129" spans="1:1" x14ac:dyDescent="0.3">
      <c r="A129" s="619"/>
    </row>
    <row r="130" spans="1:1" x14ac:dyDescent="0.3">
      <c r="A130" s="619"/>
    </row>
    <row r="131" spans="1:1" x14ac:dyDescent="0.3">
      <c r="A131" s="619"/>
    </row>
    <row r="132" spans="1:1" x14ac:dyDescent="0.3">
      <c r="A132" s="619"/>
    </row>
    <row r="133" spans="1:1" x14ac:dyDescent="0.3">
      <c r="A133" s="619"/>
    </row>
    <row r="134" spans="1:1" x14ac:dyDescent="0.3">
      <c r="A134" s="619"/>
    </row>
    <row r="135" spans="1:1" x14ac:dyDescent="0.3">
      <c r="A135" s="619"/>
    </row>
    <row r="136" spans="1:1" x14ac:dyDescent="0.3">
      <c r="A136" s="619"/>
    </row>
    <row r="137" spans="1:1" x14ac:dyDescent="0.3">
      <c r="A137" s="619"/>
    </row>
    <row r="138" spans="1:1" x14ac:dyDescent="0.3">
      <c r="A138" s="619"/>
    </row>
    <row r="139" spans="1:1" x14ac:dyDescent="0.3">
      <c r="A139" s="619"/>
    </row>
    <row r="140" spans="1:1" x14ac:dyDescent="0.3">
      <c r="A140" s="619"/>
    </row>
    <row r="141" spans="1:1" x14ac:dyDescent="0.3">
      <c r="A141" s="619"/>
    </row>
    <row r="142" spans="1:1" x14ac:dyDescent="0.3">
      <c r="A142" s="619"/>
    </row>
    <row r="143" spans="1:1" x14ac:dyDescent="0.3">
      <c r="A143" s="619"/>
    </row>
    <row r="144" spans="1:1" x14ac:dyDescent="0.3">
      <c r="A144" s="619"/>
    </row>
    <row r="145" spans="1:1" x14ac:dyDescent="0.3">
      <c r="A145" s="619"/>
    </row>
    <row r="146" spans="1:1" x14ac:dyDescent="0.3">
      <c r="A146" s="619"/>
    </row>
    <row r="147" spans="1:1" x14ac:dyDescent="0.3">
      <c r="A147" s="619"/>
    </row>
    <row r="148" spans="1:1" x14ac:dyDescent="0.3">
      <c r="A148" s="619"/>
    </row>
    <row r="149" spans="1:1" x14ac:dyDescent="0.3">
      <c r="A149" s="619"/>
    </row>
    <row r="150" spans="1:1" x14ac:dyDescent="0.3">
      <c r="A150" s="619"/>
    </row>
    <row r="151" spans="1:1" x14ac:dyDescent="0.3">
      <c r="A151" s="619"/>
    </row>
    <row r="152" spans="1:1" x14ac:dyDescent="0.3">
      <c r="A152" s="619"/>
    </row>
    <row r="153" spans="1:1" x14ac:dyDescent="0.3">
      <c r="A153" s="619"/>
    </row>
    <row r="154" spans="1:1" x14ac:dyDescent="0.3">
      <c r="A154" s="619"/>
    </row>
    <row r="155" spans="1:1" x14ac:dyDescent="0.3">
      <c r="A155" s="619"/>
    </row>
    <row r="156" spans="1:1" x14ac:dyDescent="0.3">
      <c r="A156" s="619"/>
    </row>
    <row r="157" spans="1:1" x14ac:dyDescent="0.3">
      <c r="A157" s="619"/>
    </row>
    <row r="158" spans="1:1" x14ac:dyDescent="0.3">
      <c r="A158" s="619"/>
    </row>
    <row r="159" spans="1:1" x14ac:dyDescent="0.3">
      <c r="A159" s="619"/>
    </row>
    <row r="160" spans="1:1" x14ac:dyDescent="0.3">
      <c r="A160" s="619"/>
    </row>
    <row r="161" spans="1:1" x14ac:dyDescent="0.3">
      <c r="A161" s="619"/>
    </row>
    <row r="162" spans="1:1" x14ac:dyDescent="0.3">
      <c r="A162" s="619"/>
    </row>
    <row r="163" spans="1:1" x14ac:dyDescent="0.3">
      <c r="A163" s="619"/>
    </row>
    <row r="164" spans="1:1" x14ac:dyDescent="0.3">
      <c r="A164" s="619"/>
    </row>
    <row r="165" spans="1:1" x14ac:dyDescent="0.3">
      <c r="A165" s="619"/>
    </row>
    <row r="166" spans="1:1" x14ac:dyDescent="0.3">
      <c r="A166" s="619"/>
    </row>
  </sheetData>
  <autoFilter ref="A13:G77">
    <filterColumn colId="0" showButton="0"/>
    <filterColumn colId="1" showButton="0"/>
    <filterColumn colId="2" showButton="0"/>
    <filterColumn colId="3" showButton="0"/>
    <filterColumn colId="4" showButton="0"/>
  </autoFilter>
  <mergeCells count="14">
    <mergeCell ref="C9:F9"/>
    <mergeCell ref="A23:F23"/>
    <mergeCell ref="A52:F52"/>
    <mergeCell ref="A39:F39"/>
    <mergeCell ref="A41:F41"/>
    <mergeCell ref="A34:F34"/>
    <mergeCell ref="A13:F13"/>
    <mergeCell ref="D10:F10"/>
    <mergeCell ref="A1:F1"/>
    <mergeCell ref="B3:D3"/>
    <mergeCell ref="A4:F4"/>
    <mergeCell ref="A5:F5"/>
    <mergeCell ref="C8:F8"/>
    <mergeCell ref="A6:F6"/>
  </mergeCells>
  <pageMargins left="0.51181102362204722" right="0.51181102362204722" top="0.74803149606299213" bottom="0.55118110236220474" header="0.31496062992125984" footer="0.31496062992125984"/>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33FF"/>
    <pageSetUpPr fitToPage="1"/>
  </sheetPr>
  <dimension ref="A2:R77"/>
  <sheetViews>
    <sheetView workbookViewId="0">
      <selection activeCell="C14" sqref="C14"/>
    </sheetView>
  </sheetViews>
  <sheetFormatPr baseColWidth="10" defaultColWidth="11.375" defaultRowHeight="12" x14ac:dyDescent="0.3"/>
  <cols>
    <col min="1" max="1" width="61.375" style="189" customWidth="1"/>
    <col min="2" max="2" width="17.125" style="326" customWidth="1"/>
    <col min="3" max="3" width="17.375" style="326" customWidth="1"/>
    <col min="4" max="4" width="11.375" style="110"/>
    <col min="5" max="8" width="12.375" style="110" customWidth="1"/>
    <col min="9" max="9" width="25.25" style="110" customWidth="1"/>
    <col min="10" max="10" width="11.375" style="205"/>
    <col min="11" max="12" width="14.375" style="205" customWidth="1"/>
    <col min="13" max="13" width="13.375" style="205" customWidth="1"/>
    <col min="14" max="14" width="11.375" style="205"/>
    <col min="15" max="16" width="14.375" style="205" customWidth="1"/>
    <col min="17" max="17" width="13.375" style="110" customWidth="1"/>
    <col min="18" max="16384" width="11.375" style="110"/>
  </cols>
  <sheetData>
    <row r="2" spans="1:6" x14ac:dyDescent="0.3">
      <c r="C2" s="327"/>
      <c r="F2" s="396"/>
    </row>
    <row r="3" spans="1:6" ht="12.75" thickBot="1" x14ac:dyDescent="0.35"/>
    <row r="4" spans="1:6" ht="15" x14ac:dyDescent="0.3">
      <c r="A4" s="726" t="str">
        <f>'1 -Edo. Sit. Financiera'!A2:F2</f>
        <v>UNIVERSIDAD TECNOLOGICA DE QUERETARO</v>
      </c>
      <c r="B4" s="727"/>
      <c r="C4" s="728"/>
    </row>
    <row r="5" spans="1:6" ht="27.75" customHeight="1" x14ac:dyDescent="0.3">
      <c r="A5" s="696" t="s">
        <v>648</v>
      </c>
      <c r="B5" s="697"/>
      <c r="C5" s="698"/>
    </row>
    <row r="6" spans="1:6" ht="24.75" customHeight="1" thickBot="1" x14ac:dyDescent="0.35">
      <c r="A6" s="729" t="str">
        <f>'4 -Edo. de Cambios Sit. Financ.'!A3:F3</f>
        <v>DEL MES DE ENERO AL MES DICIEMBRE DEL 2017</v>
      </c>
      <c r="B6" s="730"/>
      <c r="C6" s="731"/>
    </row>
    <row r="7" spans="1:6" ht="25.5" customHeight="1" thickBot="1" x14ac:dyDescent="0.35">
      <c r="A7" s="226" t="s">
        <v>302</v>
      </c>
      <c r="B7" s="447" t="s">
        <v>561</v>
      </c>
      <c r="C7" s="448" t="s">
        <v>554</v>
      </c>
    </row>
    <row r="8" spans="1:6" x14ac:dyDescent="0.3">
      <c r="A8" s="138" t="s">
        <v>296</v>
      </c>
      <c r="B8" s="313"/>
      <c r="C8" s="314"/>
    </row>
    <row r="9" spans="1:6" ht="15.75" x14ac:dyDescent="0.3">
      <c r="A9" s="320" t="s">
        <v>20</v>
      </c>
      <c r="B9" s="328">
        <f>SUM(B10:B19)</f>
        <v>284143877.15999997</v>
      </c>
      <c r="C9" s="329">
        <f>SUM(C10:C19)</f>
        <v>270372839.64999998</v>
      </c>
    </row>
    <row r="10" spans="1:6" x14ac:dyDescent="0.3">
      <c r="A10" s="125" t="s">
        <v>132</v>
      </c>
      <c r="B10" s="199"/>
      <c r="C10" s="200"/>
    </row>
    <row r="11" spans="1:6" x14ac:dyDescent="0.3">
      <c r="A11" s="125" t="s">
        <v>133</v>
      </c>
      <c r="B11" s="199"/>
      <c r="C11" s="200"/>
    </row>
    <row r="12" spans="1:6" x14ac:dyDescent="0.3">
      <c r="A12" s="125" t="s">
        <v>195</v>
      </c>
      <c r="B12" s="199"/>
      <c r="C12" s="200"/>
      <c r="E12" s="213"/>
      <c r="F12" s="213"/>
    </row>
    <row r="13" spans="1:6" x14ac:dyDescent="0.3">
      <c r="A13" s="125" t="s">
        <v>135</v>
      </c>
      <c r="B13" s="199"/>
      <c r="C13" s="200"/>
    </row>
    <row r="14" spans="1:6" x14ac:dyDescent="0.3">
      <c r="A14" s="125" t="s">
        <v>196</v>
      </c>
      <c r="B14" s="197">
        <v>595132.71</v>
      </c>
      <c r="C14" s="198">
        <v>462225.35</v>
      </c>
    </row>
    <row r="15" spans="1:6" x14ac:dyDescent="0.3">
      <c r="A15" s="125" t="s">
        <v>137</v>
      </c>
      <c r="B15" s="199"/>
      <c r="C15" s="200"/>
    </row>
    <row r="16" spans="1:6" x14ac:dyDescent="0.3">
      <c r="A16" s="125" t="s">
        <v>197</v>
      </c>
      <c r="B16" s="197">
        <v>66164182.25</v>
      </c>
      <c r="C16" s="198">
        <v>63803359.859999999</v>
      </c>
    </row>
    <row r="17" spans="1:6" ht="24" x14ac:dyDescent="0.3">
      <c r="A17" s="125" t="s">
        <v>198</v>
      </c>
      <c r="B17" s="199"/>
      <c r="C17" s="200"/>
    </row>
    <row r="18" spans="1:6" x14ac:dyDescent="0.3">
      <c r="A18" s="125" t="s">
        <v>141</v>
      </c>
      <c r="B18" s="199"/>
      <c r="C18" s="200"/>
    </row>
    <row r="19" spans="1:6" x14ac:dyDescent="0.3">
      <c r="A19" s="125" t="s">
        <v>199</v>
      </c>
      <c r="B19" s="197">
        <v>217384562.19999999</v>
      </c>
      <c r="C19" s="198">
        <v>206107254.44</v>
      </c>
    </row>
    <row r="20" spans="1:6" x14ac:dyDescent="0.3">
      <c r="A20" s="125" t="s">
        <v>200</v>
      </c>
      <c r="B20" s="197">
        <f>0</f>
        <v>0</v>
      </c>
      <c r="C20" s="198">
        <v>0</v>
      </c>
    </row>
    <row r="21" spans="1:6" ht="15.75" x14ac:dyDescent="0.3">
      <c r="A21" s="320" t="s">
        <v>21</v>
      </c>
      <c r="B21" s="309">
        <f>SUM(B22:B37)</f>
        <v>290266556.27999997</v>
      </c>
      <c r="C21" s="311">
        <f>SUM(C22:C37)</f>
        <v>275364471.15000004</v>
      </c>
    </row>
    <row r="22" spans="1:6" x14ac:dyDescent="0.3">
      <c r="A22" s="125" t="s">
        <v>151</v>
      </c>
      <c r="B22" s="199">
        <v>209852302.31999999</v>
      </c>
      <c r="C22" s="200">
        <v>204429052.15000001</v>
      </c>
      <c r="E22" s="212"/>
      <c r="F22" s="212"/>
    </row>
    <row r="23" spans="1:6" x14ac:dyDescent="0.3">
      <c r="A23" s="125" t="s">
        <v>152</v>
      </c>
      <c r="B23" s="199">
        <v>6223982.5700000003</v>
      </c>
      <c r="C23" s="200">
        <v>4346733.71</v>
      </c>
    </row>
    <row r="24" spans="1:6" x14ac:dyDescent="0.3">
      <c r="A24" s="125" t="s">
        <v>153</v>
      </c>
      <c r="B24" s="199">
        <v>48635684.719999999</v>
      </c>
      <c r="C24" s="200">
        <v>47365850.020000003</v>
      </c>
    </row>
    <row r="25" spans="1:6" x14ac:dyDescent="0.3">
      <c r="A25" s="125" t="s">
        <v>155</v>
      </c>
      <c r="B25" s="199"/>
      <c r="C25" s="200"/>
    </row>
    <row r="26" spans="1:6" x14ac:dyDescent="0.3">
      <c r="A26" s="125" t="s">
        <v>201</v>
      </c>
      <c r="B26" s="199"/>
      <c r="C26" s="200"/>
    </row>
    <row r="27" spans="1:6" x14ac:dyDescent="0.3">
      <c r="A27" s="125" t="s">
        <v>157</v>
      </c>
      <c r="B27" s="199"/>
      <c r="C27" s="200"/>
    </row>
    <row r="28" spans="1:6" x14ac:dyDescent="0.3">
      <c r="A28" s="125" t="s">
        <v>158</v>
      </c>
      <c r="B28" s="199">
        <v>11324717.140000001</v>
      </c>
      <c r="C28" s="200">
        <v>6720424.5899999999</v>
      </c>
    </row>
    <row r="29" spans="1:6" x14ac:dyDescent="0.3">
      <c r="A29" s="125" t="s">
        <v>159</v>
      </c>
      <c r="B29" s="199">
        <v>5257035.59</v>
      </c>
      <c r="C29" s="200">
        <v>4592592.13</v>
      </c>
    </row>
    <row r="30" spans="1:6" x14ac:dyDescent="0.3">
      <c r="A30" s="125" t="s">
        <v>160</v>
      </c>
      <c r="B30" s="199"/>
      <c r="C30" s="200"/>
    </row>
    <row r="31" spans="1:6" x14ac:dyDescent="0.3">
      <c r="A31" s="125" t="s">
        <v>161</v>
      </c>
      <c r="B31" s="199"/>
      <c r="C31" s="200"/>
    </row>
    <row r="32" spans="1:6" x14ac:dyDescent="0.3">
      <c r="A32" s="125" t="s">
        <v>162</v>
      </c>
      <c r="B32" s="199"/>
      <c r="C32" s="200"/>
    </row>
    <row r="33" spans="1:18" x14ac:dyDescent="0.3">
      <c r="A33" s="125" t="s">
        <v>163</v>
      </c>
      <c r="B33" s="199"/>
      <c r="C33" s="200"/>
    </row>
    <row r="34" spans="1:18" x14ac:dyDescent="0.3">
      <c r="A34" s="125" t="s">
        <v>165</v>
      </c>
      <c r="B34" s="199"/>
      <c r="C34" s="200"/>
    </row>
    <row r="35" spans="1:18" ht="15" x14ac:dyDescent="0.3">
      <c r="A35" s="125" t="s">
        <v>166</v>
      </c>
      <c r="B35" s="199"/>
      <c r="C35" s="200"/>
      <c r="E35" s="279"/>
    </row>
    <row r="36" spans="1:18" x14ac:dyDescent="0.3">
      <c r="A36" s="125" t="s">
        <v>167</v>
      </c>
      <c r="B36" s="199"/>
      <c r="C36" s="200"/>
      <c r="E36" s="451"/>
    </row>
    <row r="37" spans="1:18" x14ac:dyDescent="0.3">
      <c r="A37" s="125" t="s">
        <v>202</v>
      </c>
      <c r="B37" s="199">
        <v>8972833.9399999995</v>
      </c>
      <c r="C37" s="200">
        <v>7909818.5499999998</v>
      </c>
      <c r="E37" s="451"/>
    </row>
    <row r="38" spans="1:18" ht="18.75" customHeight="1" thickBot="1" x14ac:dyDescent="0.35">
      <c r="A38" s="444" t="s">
        <v>299</v>
      </c>
      <c r="B38" s="445">
        <f>+B9-B21</f>
        <v>-6122679.1200000048</v>
      </c>
      <c r="C38" s="446">
        <f>+C9-C21</f>
        <v>-4991631.5000000596</v>
      </c>
      <c r="E38" s="451"/>
      <c r="G38" s="214"/>
    </row>
    <row r="39" spans="1:18" s="284" customFormat="1" ht="5.25" customHeight="1" thickBot="1" x14ac:dyDescent="0.35">
      <c r="A39" s="318"/>
      <c r="B39" s="319"/>
      <c r="C39" s="319"/>
      <c r="E39" s="451"/>
      <c r="F39" s="110"/>
      <c r="G39" s="316"/>
      <c r="J39" s="317"/>
      <c r="K39" s="317"/>
      <c r="L39" s="317"/>
      <c r="M39" s="317"/>
      <c r="N39" s="317"/>
      <c r="O39" s="317"/>
      <c r="P39" s="317"/>
    </row>
    <row r="40" spans="1:18" x14ac:dyDescent="0.3">
      <c r="A40" s="138" t="s">
        <v>300</v>
      </c>
      <c r="B40" s="313"/>
      <c r="C40" s="314"/>
      <c r="E40" s="451"/>
      <c r="F40" s="449"/>
    </row>
    <row r="41" spans="1:18" ht="14.25" customHeight="1" x14ac:dyDescent="0.3">
      <c r="A41" s="320" t="s">
        <v>20</v>
      </c>
      <c r="B41" s="334">
        <f>SUM(B42:B44)</f>
        <v>53440180.399999999</v>
      </c>
      <c r="C41" s="335">
        <f>SUM(C42:C44)</f>
        <v>100291027</v>
      </c>
      <c r="E41" s="451"/>
      <c r="F41" s="449"/>
    </row>
    <row r="42" spans="1:18" ht="18.75" customHeight="1" x14ac:dyDescent="0.3">
      <c r="A42" s="125" t="s">
        <v>203</v>
      </c>
      <c r="B42" s="336"/>
      <c r="C42" s="337"/>
      <c r="E42" s="451"/>
      <c r="F42" s="449"/>
      <c r="K42" s="216">
        <v>41640</v>
      </c>
      <c r="L42" s="216">
        <v>41791</v>
      </c>
      <c r="M42" s="217" t="s">
        <v>493</v>
      </c>
      <c r="N42" s="217"/>
      <c r="O42" s="216">
        <v>42005</v>
      </c>
      <c r="P42" s="216">
        <v>42156</v>
      </c>
      <c r="Q42" s="219" t="s">
        <v>494</v>
      </c>
    </row>
    <row r="43" spans="1:18" x14ac:dyDescent="0.3">
      <c r="A43" s="125" t="s">
        <v>204</v>
      </c>
      <c r="B43" s="336"/>
      <c r="C43" s="337"/>
      <c r="E43" s="451"/>
      <c r="F43" s="452"/>
      <c r="H43" s="205"/>
    </row>
    <row r="44" spans="1:18" x14ac:dyDescent="0.3">
      <c r="A44" s="125" t="s">
        <v>205</v>
      </c>
      <c r="B44" s="336">
        <f>8963835+44476345.4</f>
        <v>53440180.399999999</v>
      </c>
      <c r="C44" s="337">
        <v>100291027</v>
      </c>
      <c r="E44" s="451"/>
      <c r="F44" s="449"/>
      <c r="G44" s="214"/>
      <c r="J44" s="215"/>
    </row>
    <row r="45" spans="1:18" ht="14.25" customHeight="1" x14ac:dyDescent="0.3">
      <c r="A45" s="320" t="s">
        <v>21</v>
      </c>
      <c r="B45" s="334">
        <f>SUM(B46:B48)</f>
        <v>51984000</v>
      </c>
      <c r="C45" s="335">
        <f>SUM(C46:C48)</f>
        <v>99274778</v>
      </c>
      <c r="E45" s="451"/>
      <c r="F45" s="449"/>
      <c r="H45" s="214"/>
      <c r="J45" s="218">
        <v>12300</v>
      </c>
      <c r="K45" s="205">
        <v>401477529.49000001</v>
      </c>
      <c r="L45" s="205">
        <v>417131456.79000002</v>
      </c>
      <c r="M45" s="205">
        <f>+L45-K45</f>
        <v>15653927.300000012</v>
      </c>
      <c r="N45" s="218">
        <v>12300</v>
      </c>
      <c r="O45" s="205">
        <v>417131456.79000002</v>
      </c>
      <c r="P45" s="205">
        <v>430394439.60000002</v>
      </c>
      <c r="Q45" s="205">
        <f>+P45-O45</f>
        <v>13262982.810000002</v>
      </c>
    </row>
    <row r="46" spans="1:18" ht="16.5" customHeight="1" x14ac:dyDescent="0.3">
      <c r="A46" s="124" t="s">
        <v>498</v>
      </c>
      <c r="B46" s="338">
        <v>50584845</v>
      </c>
      <c r="C46" s="339">
        <v>94306369</v>
      </c>
      <c r="E46" s="456"/>
      <c r="F46" s="449"/>
      <c r="J46" s="218"/>
      <c r="N46" s="218"/>
    </row>
    <row r="47" spans="1:18" x14ac:dyDescent="0.3">
      <c r="A47" s="125" t="s">
        <v>499</v>
      </c>
      <c r="B47" s="338">
        <v>1228869</v>
      </c>
      <c r="C47" s="339">
        <v>4223425</v>
      </c>
      <c r="E47" s="451"/>
      <c r="F47" s="449"/>
      <c r="J47" s="218">
        <v>12400</v>
      </c>
      <c r="K47" s="205">
        <v>93674042.719999999</v>
      </c>
      <c r="L47" s="205">
        <v>108717791.92</v>
      </c>
      <c r="M47" s="221">
        <f>+L47-K47</f>
        <v>15043749.200000003</v>
      </c>
      <c r="N47" s="218">
        <v>12400</v>
      </c>
      <c r="O47" s="205">
        <v>100169725.8</v>
      </c>
      <c r="P47" s="205">
        <v>107722926.52</v>
      </c>
      <c r="Q47" s="221">
        <f>+P47-O47</f>
        <v>7553200.7199999988</v>
      </c>
      <c r="R47" s="205">
        <f>7603199.25-7553200.72</f>
        <v>49998.530000000261</v>
      </c>
    </row>
    <row r="48" spans="1:18" ht="14.25" customHeight="1" x14ac:dyDescent="0.3">
      <c r="A48" s="125" t="s">
        <v>500</v>
      </c>
      <c r="B48" s="338">
        <v>170286</v>
      </c>
      <c r="C48" s="339">
        <v>744984</v>
      </c>
      <c r="E48" s="451"/>
      <c r="F48" s="450"/>
      <c r="J48" s="218"/>
      <c r="M48" s="221"/>
      <c r="N48" s="218"/>
      <c r="Q48" s="223"/>
    </row>
    <row r="49" spans="1:17" ht="17.25" customHeight="1" x14ac:dyDescent="0.3">
      <c r="A49" s="188" t="s">
        <v>301</v>
      </c>
      <c r="B49" s="325">
        <f>+B41-B45</f>
        <v>1456180.3999999985</v>
      </c>
      <c r="C49" s="463">
        <f>+C41-C45</f>
        <v>1016249</v>
      </c>
      <c r="E49" s="451"/>
      <c r="F49" s="449"/>
      <c r="J49" s="218">
        <v>12500</v>
      </c>
      <c r="K49" s="205">
        <v>1506541.58</v>
      </c>
      <c r="L49" s="205">
        <v>2738179.73</v>
      </c>
      <c r="M49" s="221">
        <f>+L49-K49</f>
        <v>1231638.1499999999</v>
      </c>
      <c r="N49" s="218">
        <v>12500</v>
      </c>
      <c r="O49" s="205">
        <v>1873365.99</v>
      </c>
      <c r="P49" s="205">
        <v>2691546.84</v>
      </c>
      <c r="Q49" s="221">
        <f>+P49-O49</f>
        <v>818180.84999999986</v>
      </c>
    </row>
    <row r="50" spans="1:17" x14ac:dyDescent="0.3">
      <c r="A50" s="123" t="s">
        <v>313</v>
      </c>
      <c r="B50" s="199"/>
      <c r="C50" s="200"/>
      <c r="E50" s="449"/>
      <c r="F50" s="449"/>
      <c r="J50" s="215"/>
      <c r="M50" s="221"/>
      <c r="Q50" s="223"/>
    </row>
    <row r="51" spans="1:17" x14ac:dyDescent="0.3">
      <c r="A51" s="320" t="s">
        <v>20</v>
      </c>
      <c r="B51" s="310">
        <f>SUM(B52:B55)</f>
        <v>20975169</v>
      </c>
      <c r="C51" s="315">
        <f>SUM(C52:C55)</f>
        <v>557254</v>
      </c>
      <c r="E51" s="451"/>
      <c r="F51" s="451"/>
      <c r="M51" s="222">
        <f>+M47+M49</f>
        <v>16275387.350000003</v>
      </c>
      <c r="N51" s="220"/>
      <c r="O51" s="220"/>
      <c r="P51" s="220"/>
      <c r="Q51" s="224">
        <f>+Q47+Q49</f>
        <v>8371381.5699999984</v>
      </c>
    </row>
    <row r="52" spans="1:17" x14ac:dyDescent="0.3">
      <c r="A52" s="125" t="s">
        <v>314</v>
      </c>
      <c r="B52" s="199"/>
      <c r="C52" s="200"/>
      <c r="E52" s="449"/>
      <c r="F52" s="449"/>
    </row>
    <row r="53" spans="1:17" x14ac:dyDescent="0.3">
      <c r="A53" s="125" t="s">
        <v>315</v>
      </c>
      <c r="B53" s="199"/>
      <c r="C53" s="200"/>
      <c r="E53" s="449"/>
      <c r="F53" s="449"/>
      <c r="M53" s="225">
        <v>2116861</v>
      </c>
    </row>
    <row r="54" spans="1:17" x14ac:dyDescent="0.3">
      <c r="A54" s="125" t="s">
        <v>316</v>
      </c>
      <c r="B54" s="199"/>
      <c r="C54" s="200"/>
      <c r="E54" s="449"/>
      <c r="F54" s="449"/>
    </row>
    <row r="55" spans="1:17" x14ac:dyDescent="0.3">
      <c r="A55" s="125" t="s">
        <v>317</v>
      </c>
      <c r="B55" s="199">
        <v>20975169</v>
      </c>
      <c r="C55" s="200">
        <v>557254</v>
      </c>
      <c r="E55" s="450"/>
      <c r="F55" s="450"/>
    </row>
    <row r="56" spans="1:17" x14ac:dyDescent="0.3">
      <c r="A56" s="320" t="s">
        <v>21</v>
      </c>
      <c r="B56" s="310">
        <f>SUM(B57:B60)</f>
        <v>722189</v>
      </c>
      <c r="C56" s="315">
        <f>SUM(C57:C60)</f>
        <v>5154090</v>
      </c>
      <c r="E56" s="449"/>
      <c r="F56" s="449"/>
    </row>
    <row r="57" spans="1:17" x14ac:dyDescent="0.3">
      <c r="A57" s="125" t="s">
        <v>318</v>
      </c>
      <c r="B57" s="199"/>
      <c r="C57" s="200"/>
      <c r="E57" s="449"/>
      <c r="F57" s="451"/>
    </row>
    <row r="58" spans="1:17" x14ac:dyDescent="0.3">
      <c r="A58" s="125" t="s">
        <v>315</v>
      </c>
      <c r="B58" s="199"/>
      <c r="C58" s="200"/>
      <c r="E58" s="449"/>
      <c r="F58" s="451"/>
    </row>
    <row r="59" spans="1:17" x14ac:dyDescent="0.3">
      <c r="A59" s="125" t="s">
        <v>316</v>
      </c>
      <c r="B59" s="199"/>
      <c r="C59" s="200"/>
      <c r="E59" s="449"/>
      <c r="F59" s="451"/>
    </row>
    <row r="60" spans="1:17" x14ac:dyDescent="0.3">
      <c r="A60" s="125" t="s">
        <v>319</v>
      </c>
      <c r="B60" s="199">
        <v>722189</v>
      </c>
      <c r="C60" s="200">
        <v>5154090</v>
      </c>
      <c r="E60" s="450"/>
      <c r="F60" s="450"/>
    </row>
    <row r="61" spans="1:17" ht="15.75" customHeight="1" thickBot="1" x14ac:dyDescent="0.35">
      <c r="A61" s="312" t="s">
        <v>1</v>
      </c>
      <c r="B61" s="324">
        <f>+B51-B56</f>
        <v>20252980</v>
      </c>
      <c r="C61" s="464">
        <f>+C51-C56</f>
        <v>-4596836</v>
      </c>
      <c r="E61" s="449"/>
      <c r="F61" s="451"/>
    </row>
    <row r="62" spans="1:17" ht="4.5" customHeight="1" thickBot="1" x14ac:dyDescent="0.35">
      <c r="A62" s="322"/>
      <c r="B62" s="323"/>
      <c r="C62" s="323"/>
      <c r="E62" s="449"/>
      <c r="F62" s="451"/>
    </row>
    <row r="63" spans="1:17" x14ac:dyDescent="0.3">
      <c r="A63" s="321" t="s">
        <v>320</v>
      </c>
      <c r="B63" s="460">
        <f>+B38+B49+B61</f>
        <v>15586481.279999994</v>
      </c>
      <c r="C63" s="457">
        <f>+C38+C49+C61</f>
        <v>-8572218.5000000596</v>
      </c>
      <c r="E63" s="449"/>
      <c r="F63" s="451"/>
    </row>
    <row r="64" spans="1:17" ht="3.75" customHeight="1" x14ac:dyDescent="0.3">
      <c r="A64" s="123"/>
      <c r="B64" s="461"/>
      <c r="C64" s="368"/>
      <c r="E64" s="449"/>
      <c r="F64" s="449"/>
    </row>
    <row r="65" spans="1:16" x14ac:dyDescent="0.3">
      <c r="A65" s="190" t="s">
        <v>321</v>
      </c>
      <c r="B65" s="310">
        <v>6216855</v>
      </c>
      <c r="C65" s="458">
        <v>14789074</v>
      </c>
      <c r="E65" s="449"/>
      <c r="F65" s="449"/>
    </row>
    <row r="66" spans="1:16" ht="15" customHeight="1" thickBot="1" x14ac:dyDescent="0.35">
      <c r="A66" s="191" t="s">
        <v>0</v>
      </c>
      <c r="B66" s="462">
        <f>+B65+B63</f>
        <v>21803336.279999994</v>
      </c>
      <c r="C66" s="459">
        <f>+C65+C63</f>
        <v>6216855.4999999404</v>
      </c>
      <c r="E66" s="449"/>
      <c r="F66" s="449"/>
    </row>
    <row r="67" spans="1:16" s="111" customFormat="1" ht="6.75" customHeight="1" thickBot="1" x14ac:dyDescent="0.35">
      <c r="A67" s="192"/>
      <c r="B67" s="103"/>
      <c r="C67" s="103"/>
      <c r="E67" s="449"/>
      <c r="F67" s="449"/>
      <c r="J67" s="201"/>
      <c r="K67" s="201"/>
      <c r="L67" s="201"/>
      <c r="M67" s="201"/>
      <c r="N67" s="201"/>
      <c r="O67" s="201"/>
      <c r="P67" s="201"/>
    </row>
    <row r="68" spans="1:16" x14ac:dyDescent="0.3">
      <c r="A68" s="118"/>
      <c r="B68" s="330"/>
      <c r="C68" s="331"/>
      <c r="D68" s="72"/>
      <c r="E68" s="453"/>
      <c r="F68" s="449"/>
      <c r="G68" s="193"/>
    </row>
    <row r="69" spans="1:16" x14ac:dyDescent="0.3">
      <c r="A69" s="76"/>
      <c r="B69" s="95"/>
      <c r="C69" s="100"/>
      <c r="D69" s="72"/>
      <c r="E69" s="453"/>
      <c r="F69" s="449"/>
      <c r="G69" s="193"/>
    </row>
    <row r="70" spans="1:16" ht="19.5" customHeight="1" x14ac:dyDescent="0.3">
      <c r="A70" s="76"/>
      <c r="B70" s="95"/>
      <c r="C70" s="100"/>
      <c r="D70" s="72"/>
      <c r="E70" s="453"/>
      <c r="F70" s="449"/>
      <c r="G70" s="193"/>
    </row>
    <row r="71" spans="1:16" ht="46.5" customHeight="1" thickBot="1" x14ac:dyDescent="0.35">
      <c r="A71" s="732" t="s">
        <v>389</v>
      </c>
      <c r="B71" s="733"/>
      <c r="C71" s="734"/>
      <c r="D71" s="194"/>
      <c r="E71" s="454"/>
      <c r="F71" s="454"/>
      <c r="G71" s="195"/>
    </row>
    <row r="72" spans="1:16" x14ac:dyDescent="0.3">
      <c r="A72" s="196"/>
      <c r="B72" s="332"/>
      <c r="C72" s="332"/>
    </row>
    <row r="73" spans="1:16" x14ac:dyDescent="0.3">
      <c r="A73" s="196"/>
      <c r="B73" s="332"/>
      <c r="C73" s="332"/>
    </row>
    <row r="74" spans="1:16" x14ac:dyDescent="0.3">
      <c r="A74" s="196"/>
      <c r="B74" s="332"/>
      <c r="C74" s="332"/>
    </row>
    <row r="75" spans="1:16" x14ac:dyDescent="0.3">
      <c r="A75" s="196"/>
      <c r="B75" s="332">
        <v>21803336.02</v>
      </c>
      <c r="C75" s="332">
        <v>6216855.4700000007</v>
      </c>
    </row>
    <row r="76" spans="1:16" x14ac:dyDescent="0.3">
      <c r="A76" s="196"/>
      <c r="B76" s="333">
        <f>+B75-B66</f>
        <v>-0.25999999418854713</v>
      </c>
      <c r="C76" s="333">
        <f>+C75-C66</f>
        <v>-2.9999939724802971E-2</v>
      </c>
    </row>
    <row r="77" spans="1:16" x14ac:dyDescent="0.3">
      <c r="B77" s="326">
        <f>B76/2</f>
        <v>-0.12999999709427357</v>
      </c>
      <c r="C77" s="326">
        <f>C76/2</f>
        <v>-1.4999969862401485E-2</v>
      </c>
    </row>
  </sheetData>
  <mergeCells count="4">
    <mergeCell ref="A4:C4"/>
    <mergeCell ref="A5:C5"/>
    <mergeCell ref="A6:C6"/>
    <mergeCell ref="A71:C71"/>
  </mergeCells>
  <phoneticPr fontId="10" type="noConversion"/>
  <printOptions horizontalCentered="1" verticalCentered="1"/>
  <pageMargins left="0.70866141732283472" right="0.51181102362204722" top="1.1417322834645669" bottom="0.94488188976377963" header="0.31496062992125984" footer="0.31496062992125984"/>
  <pageSetup scale="79" fitToWidth="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D11"/>
  <sheetViews>
    <sheetView workbookViewId="0">
      <selection activeCell="C24" sqref="C24"/>
    </sheetView>
  </sheetViews>
  <sheetFormatPr baseColWidth="10" defaultColWidth="11.375" defaultRowHeight="15.75" x14ac:dyDescent="0.25"/>
  <cols>
    <col min="1" max="3" width="11.375" style="18"/>
    <col min="4" max="4" width="57.875" style="26" customWidth="1"/>
    <col min="5" max="16384" width="11.375" style="18"/>
  </cols>
  <sheetData>
    <row r="2" spans="4:4" ht="16.5" thickBot="1" x14ac:dyDescent="0.3"/>
    <row r="3" spans="4:4" ht="16.5" thickBot="1" x14ac:dyDescent="0.3">
      <c r="D3" s="25" t="s">
        <v>40</v>
      </c>
    </row>
    <row r="4" spans="4:4" ht="16.5" thickBot="1" x14ac:dyDescent="0.3">
      <c r="D4" s="25" t="s">
        <v>24</v>
      </c>
    </row>
    <row r="5" spans="4:4" ht="63" x14ac:dyDescent="0.25">
      <c r="D5" s="7" t="s">
        <v>38</v>
      </c>
    </row>
    <row r="6" spans="4:4" ht="55.5" customHeight="1" thickBot="1" x14ac:dyDescent="0.3">
      <c r="D6" s="14" t="s">
        <v>39</v>
      </c>
    </row>
    <row r="7" spans="4:4" ht="16.5" thickBot="1" x14ac:dyDescent="0.3">
      <c r="D7" s="25" t="s">
        <v>30</v>
      </c>
    </row>
    <row r="8" spans="4:4" ht="31.5" x14ac:dyDescent="0.25">
      <c r="D8" s="14" t="s">
        <v>41</v>
      </c>
    </row>
    <row r="9" spans="4:4" ht="32.25" thickBot="1" x14ac:dyDescent="0.3">
      <c r="D9" s="14" t="s">
        <v>42</v>
      </c>
    </row>
    <row r="10" spans="4:4" ht="16.5" thickBot="1" x14ac:dyDescent="0.3">
      <c r="D10" s="53" t="s">
        <v>33</v>
      </c>
    </row>
    <row r="11" spans="4:4" ht="237" thickBot="1" x14ac:dyDescent="0.3">
      <c r="D11" s="54" t="s">
        <v>373</v>
      </c>
    </row>
  </sheetData>
  <phoneticPr fontId="10" type="noConversion"/>
  <pageMargins left="1.5748031496062993" right="0.70866141732283472" top="0.74803149606299213" bottom="0.74803149606299213" header="0.31496062992125984" footer="0.31496062992125984"/>
  <pageSetup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933FF"/>
  </sheetPr>
  <dimension ref="A1:H107"/>
  <sheetViews>
    <sheetView workbookViewId="0">
      <selection activeCell="A3" sqref="A3:G3"/>
    </sheetView>
  </sheetViews>
  <sheetFormatPr baseColWidth="10" defaultColWidth="15" defaultRowHeight="15" x14ac:dyDescent="0.3"/>
  <cols>
    <col min="1" max="1" width="7.875" style="550" customWidth="1"/>
    <col min="2" max="2" width="29.625" style="483" customWidth="1"/>
    <col min="3" max="3" width="1" style="483" customWidth="1"/>
    <col min="4" max="4" width="14.25" style="483" customWidth="1"/>
    <col min="5" max="5" width="14.5" style="483" customWidth="1"/>
    <col min="6" max="6" width="14.625" style="483" customWidth="1"/>
    <col min="7" max="8" width="13.625" style="483" customWidth="1"/>
    <col min="9" max="16384" width="15" style="483"/>
  </cols>
  <sheetData>
    <row r="1" spans="1:8" ht="27.75" customHeight="1" x14ac:dyDescent="0.3">
      <c r="A1" s="693" t="str">
        <f>'1 -Edo. Sit. Financiera'!A2:F2</f>
        <v>UNIVERSIDAD TECNOLOGICA DE QUERETARO</v>
      </c>
      <c r="B1" s="694"/>
      <c r="C1" s="694"/>
      <c r="D1" s="694"/>
      <c r="E1" s="694"/>
      <c r="F1" s="694"/>
      <c r="G1" s="694"/>
      <c r="H1" s="507"/>
    </row>
    <row r="2" spans="1:8" ht="25.5" customHeight="1" x14ac:dyDescent="0.3">
      <c r="A2" s="696" t="s">
        <v>649</v>
      </c>
      <c r="B2" s="697"/>
      <c r="C2" s="697"/>
      <c r="D2" s="697"/>
      <c r="E2" s="697"/>
      <c r="F2" s="697"/>
      <c r="G2" s="697"/>
      <c r="H2" s="506"/>
    </row>
    <row r="3" spans="1:8" ht="15.75" customHeight="1" x14ac:dyDescent="0.3">
      <c r="A3" s="696" t="str">
        <f>'4 -Edo. de Cambios Sit. Financ.'!A3:F3</f>
        <v>DEL MES DE ENERO AL MES DICIEMBRE DEL 2017</v>
      </c>
      <c r="B3" s="697"/>
      <c r="C3" s="697"/>
      <c r="D3" s="697"/>
      <c r="E3" s="697"/>
      <c r="F3" s="697"/>
      <c r="G3" s="697"/>
      <c r="H3" s="506"/>
    </row>
    <row r="4" spans="1:8" ht="6.75" customHeight="1" thickBot="1" x14ac:dyDescent="0.35">
      <c r="A4" s="546"/>
      <c r="B4" s="508"/>
      <c r="C4" s="484"/>
      <c r="D4" s="508"/>
      <c r="E4" s="508"/>
      <c r="F4" s="508"/>
      <c r="G4" s="508"/>
      <c r="H4" s="509"/>
    </row>
    <row r="5" spans="1:8" ht="24.75" customHeight="1" thickBot="1" x14ac:dyDescent="0.35">
      <c r="A5" s="371" t="s">
        <v>602</v>
      </c>
      <c r="B5" s="371" t="s">
        <v>601</v>
      </c>
      <c r="C5" s="535"/>
      <c r="D5" s="371" t="s">
        <v>206</v>
      </c>
      <c r="E5" s="371" t="s">
        <v>207</v>
      </c>
      <c r="F5" s="371" t="s">
        <v>208</v>
      </c>
      <c r="G5" s="371" t="s">
        <v>303</v>
      </c>
      <c r="H5" s="139" t="s">
        <v>209</v>
      </c>
    </row>
    <row r="6" spans="1:8" ht="27" customHeight="1" thickBot="1" x14ac:dyDescent="0.35">
      <c r="A6" s="542" t="s">
        <v>210</v>
      </c>
      <c r="B6" s="543" t="s">
        <v>294</v>
      </c>
      <c r="C6" s="536" t="s">
        <v>382</v>
      </c>
      <c r="D6" s="525">
        <f>+D7+D23</f>
        <v>642687936.88999999</v>
      </c>
      <c r="E6" s="465">
        <f t="shared" ref="E6:H6" si="0">+E7+E23</f>
        <v>1667269453.8500004</v>
      </c>
      <c r="F6" s="465">
        <f t="shared" si="0"/>
        <v>1607940619.4200001</v>
      </c>
      <c r="G6" s="465">
        <f t="shared" si="0"/>
        <v>702016771.32000029</v>
      </c>
      <c r="H6" s="466">
        <f t="shared" si="0"/>
        <v>-59328834.430000298</v>
      </c>
    </row>
    <row r="7" spans="1:8" ht="15.75" thickBot="1" x14ac:dyDescent="0.35">
      <c r="A7" s="542" t="s">
        <v>211</v>
      </c>
      <c r="B7" s="544" t="s">
        <v>212</v>
      </c>
      <c r="C7" s="537" t="s">
        <v>382</v>
      </c>
      <c r="D7" s="526">
        <f>+D13+D17+D19+D21</f>
        <v>6602825.3400000008</v>
      </c>
      <c r="E7" s="467">
        <f t="shared" ref="E7:H7" si="1">+E13+E17+E19+E21</f>
        <v>1607697635.4800003</v>
      </c>
      <c r="F7" s="467">
        <f t="shared" si="1"/>
        <v>1591388965.2</v>
      </c>
      <c r="G7" s="467">
        <f t="shared" si="1"/>
        <v>22911495.620000247</v>
      </c>
      <c r="H7" s="468">
        <f t="shared" si="1"/>
        <v>-16308670.280000247</v>
      </c>
    </row>
    <row r="8" spans="1:8" ht="15.75" hidden="1" thickBot="1" x14ac:dyDescent="0.35">
      <c r="A8" s="518">
        <v>11111</v>
      </c>
      <c r="B8" s="519" t="s">
        <v>562</v>
      </c>
      <c r="C8" s="538"/>
      <c r="D8" s="527">
        <v>0</v>
      </c>
      <c r="E8" s="510">
        <v>992468.25</v>
      </c>
      <c r="F8" s="510">
        <v>992468.25</v>
      </c>
      <c r="G8" s="510">
        <f>+D8+E8-F8</f>
        <v>0</v>
      </c>
      <c r="H8" s="528">
        <f>+D8-G8</f>
        <v>0</v>
      </c>
    </row>
    <row r="9" spans="1:8" ht="15.75" hidden="1" thickBot="1" x14ac:dyDescent="0.35">
      <c r="A9" s="518">
        <v>11112</v>
      </c>
      <c r="B9" s="519" t="s">
        <v>563</v>
      </c>
      <c r="C9" s="538"/>
      <c r="D9" s="527">
        <v>0</v>
      </c>
      <c r="E9" s="510">
        <v>254150.21</v>
      </c>
      <c r="F9" s="510">
        <v>254150.21</v>
      </c>
      <c r="G9" s="510">
        <f t="shared" ref="G9:G53" si="2">+D9+E9-F9</f>
        <v>0</v>
      </c>
      <c r="H9" s="528">
        <f t="shared" ref="H9:H53" si="3">+D9-G9</f>
        <v>0</v>
      </c>
    </row>
    <row r="10" spans="1:8" ht="15.75" hidden="1" thickBot="1" x14ac:dyDescent="0.35">
      <c r="A10" s="518">
        <v>11121</v>
      </c>
      <c r="B10" s="519" t="s">
        <v>564</v>
      </c>
      <c r="C10" s="538"/>
      <c r="D10" s="527">
        <v>895959.99</v>
      </c>
      <c r="E10" s="510">
        <v>1170712888.9300001</v>
      </c>
      <c r="F10" s="510">
        <v>1169949174.05</v>
      </c>
      <c r="G10" s="510">
        <f t="shared" si="2"/>
        <v>1659674.870000124</v>
      </c>
      <c r="H10" s="528">
        <f t="shared" si="3"/>
        <v>-763714.88000012399</v>
      </c>
    </row>
    <row r="11" spans="1:8" ht="15.75" hidden="1" thickBot="1" x14ac:dyDescent="0.35">
      <c r="A11" s="518">
        <v>11141</v>
      </c>
      <c r="B11" s="519" t="s">
        <v>565</v>
      </c>
      <c r="C11" s="538"/>
      <c r="D11" s="527">
        <v>0</v>
      </c>
      <c r="E11" s="510">
        <v>158154328.16999999</v>
      </c>
      <c r="F11" s="510">
        <v>138628445.38999999</v>
      </c>
      <c r="G11" s="510">
        <f t="shared" si="2"/>
        <v>19525882.780000001</v>
      </c>
      <c r="H11" s="528">
        <f t="shared" si="3"/>
        <v>-19525882.780000001</v>
      </c>
    </row>
    <row r="12" spans="1:8" ht="15.75" hidden="1" thickBot="1" x14ac:dyDescent="0.35">
      <c r="A12" s="518">
        <v>11151</v>
      </c>
      <c r="B12" s="519" t="s">
        <v>566</v>
      </c>
      <c r="C12" s="538"/>
      <c r="D12" s="527">
        <v>5320895.4800000004</v>
      </c>
      <c r="E12" s="510">
        <v>174639709.12</v>
      </c>
      <c r="F12" s="510">
        <v>179342825.75999999</v>
      </c>
      <c r="G12" s="510">
        <f t="shared" si="2"/>
        <v>617778.84000000358</v>
      </c>
      <c r="H12" s="528">
        <f t="shared" si="3"/>
        <v>4703116.6399999969</v>
      </c>
    </row>
    <row r="13" spans="1:8" ht="22.5" customHeight="1" thickBot="1" x14ac:dyDescent="0.35">
      <c r="A13" s="144" t="s">
        <v>213</v>
      </c>
      <c r="B13" s="520" t="s">
        <v>214</v>
      </c>
      <c r="C13" s="539" t="s">
        <v>382</v>
      </c>
      <c r="D13" s="529">
        <f>SUM(D8:D12)</f>
        <v>6216855.4700000007</v>
      </c>
      <c r="E13" s="471">
        <f>SUM(E8:E12)</f>
        <v>1504753544.6800003</v>
      </c>
      <c r="F13" s="471">
        <f t="shared" ref="F13" si="4">SUM(F8:F12)</f>
        <v>1489167063.6600001</v>
      </c>
      <c r="G13" s="511">
        <f t="shared" si="2"/>
        <v>21803336.490000248</v>
      </c>
      <c r="H13" s="512">
        <f t="shared" si="3"/>
        <v>-15586481.020000247</v>
      </c>
    </row>
    <row r="14" spans="1:8" ht="15.75" hidden="1" thickBot="1" x14ac:dyDescent="0.35">
      <c r="A14" s="518">
        <v>11221</v>
      </c>
      <c r="B14" s="519" t="s">
        <v>567</v>
      </c>
      <c r="C14" s="538"/>
      <c r="D14" s="527">
        <v>258800</v>
      </c>
      <c r="E14" s="510">
        <v>11346906.640000001</v>
      </c>
      <c r="F14" s="510">
        <v>10624949.35</v>
      </c>
      <c r="G14" s="510">
        <f t="shared" si="2"/>
        <v>980757.29000000097</v>
      </c>
      <c r="H14" s="528">
        <f t="shared" si="3"/>
        <v>-721957.29000000097</v>
      </c>
    </row>
    <row r="15" spans="1:8" ht="15.75" hidden="1" thickBot="1" x14ac:dyDescent="0.35">
      <c r="A15" s="518">
        <v>11231</v>
      </c>
      <c r="B15" s="519" t="s">
        <v>568</v>
      </c>
      <c r="C15" s="538"/>
      <c r="D15" s="527">
        <v>126785.76</v>
      </c>
      <c r="E15" s="510">
        <v>2570515.5699999998</v>
      </c>
      <c r="F15" s="510">
        <v>2570004.73</v>
      </c>
      <c r="G15" s="510">
        <f t="shared" si="2"/>
        <v>127296.59999999963</v>
      </c>
      <c r="H15" s="528">
        <f t="shared" si="3"/>
        <v>-510.83999999963271</v>
      </c>
    </row>
    <row r="16" spans="1:8" ht="15.75" hidden="1" thickBot="1" x14ac:dyDescent="0.35">
      <c r="A16" s="518">
        <v>11241</v>
      </c>
      <c r="B16" s="519" t="s">
        <v>569</v>
      </c>
      <c r="C16" s="538"/>
      <c r="D16" s="527">
        <v>384.11</v>
      </c>
      <c r="E16" s="510">
        <v>6433.68</v>
      </c>
      <c r="F16" s="510">
        <v>6712.55</v>
      </c>
      <c r="G16" s="510">
        <f t="shared" si="2"/>
        <v>105.23999999999978</v>
      </c>
      <c r="H16" s="528">
        <f t="shared" si="3"/>
        <v>278.87000000000023</v>
      </c>
    </row>
    <row r="17" spans="1:8" ht="26.25" thickBot="1" x14ac:dyDescent="0.35">
      <c r="A17" s="144" t="s">
        <v>215</v>
      </c>
      <c r="B17" s="520" t="s">
        <v>570</v>
      </c>
      <c r="C17" s="539" t="s">
        <v>382</v>
      </c>
      <c r="D17" s="529">
        <f>SUM(D14:D16)</f>
        <v>385969.87</v>
      </c>
      <c r="E17" s="471">
        <f t="shared" ref="E17:G17" si="5">SUM(E14:E16)</f>
        <v>13923855.890000001</v>
      </c>
      <c r="F17" s="471">
        <f t="shared" si="5"/>
        <v>13201666.630000001</v>
      </c>
      <c r="G17" s="471">
        <f t="shared" si="5"/>
        <v>1108159.1300000006</v>
      </c>
      <c r="H17" s="512">
        <f t="shared" si="3"/>
        <v>-722189.26000000059</v>
      </c>
    </row>
    <row r="18" spans="1:8" ht="15.75" hidden="1" thickBot="1" x14ac:dyDescent="0.35">
      <c r="A18" s="518">
        <v>11311</v>
      </c>
      <c r="B18" s="519" t="s">
        <v>571</v>
      </c>
      <c r="C18" s="538"/>
      <c r="D18" s="527">
        <v>0</v>
      </c>
      <c r="E18" s="510">
        <v>2406268.87</v>
      </c>
      <c r="F18" s="510">
        <v>2406268.87</v>
      </c>
      <c r="G18" s="510">
        <f t="shared" si="2"/>
        <v>0</v>
      </c>
      <c r="H18" s="528">
        <f t="shared" si="3"/>
        <v>0</v>
      </c>
    </row>
    <row r="19" spans="1:8" ht="15.75" hidden="1" thickBot="1" x14ac:dyDescent="0.35">
      <c r="A19" s="144" t="s">
        <v>216</v>
      </c>
      <c r="B19" s="521" t="s">
        <v>572</v>
      </c>
      <c r="C19" s="538"/>
      <c r="D19" s="530">
        <f>SUM(D18)</f>
        <v>0</v>
      </c>
      <c r="E19" s="472">
        <f t="shared" ref="E19:H19" si="6">SUM(E18)</f>
        <v>2406268.87</v>
      </c>
      <c r="F19" s="472">
        <f t="shared" si="6"/>
        <v>2406268.87</v>
      </c>
      <c r="G19" s="472">
        <f t="shared" si="6"/>
        <v>0</v>
      </c>
      <c r="H19" s="531">
        <f t="shared" si="6"/>
        <v>0</v>
      </c>
    </row>
    <row r="20" spans="1:8" ht="15.75" hidden="1" thickBot="1" x14ac:dyDescent="0.35">
      <c r="A20" s="518">
        <v>11511</v>
      </c>
      <c r="B20" s="519" t="s">
        <v>573</v>
      </c>
      <c r="C20" s="538"/>
      <c r="D20" s="527">
        <v>0</v>
      </c>
      <c r="E20" s="510">
        <v>86613966.040000007</v>
      </c>
      <c r="F20" s="510">
        <v>86613966.040000007</v>
      </c>
      <c r="G20" s="510">
        <f t="shared" si="2"/>
        <v>0</v>
      </c>
      <c r="H20" s="528">
        <f t="shared" si="3"/>
        <v>0</v>
      </c>
    </row>
    <row r="21" spans="1:8" ht="23.25" customHeight="1" thickBot="1" x14ac:dyDescent="0.35">
      <c r="A21" s="541" t="s">
        <v>217</v>
      </c>
      <c r="B21" s="520" t="s">
        <v>574</v>
      </c>
      <c r="C21" s="539" t="s">
        <v>382</v>
      </c>
      <c r="D21" s="529">
        <f>SUM(D20)</f>
        <v>0</v>
      </c>
      <c r="E21" s="471">
        <f t="shared" ref="E21:H21" si="7">SUM(E20)</f>
        <v>86613966.040000007</v>
      </c>
      <c r="F21" s="471">
        <f t="shared" si="7"/>
        <v>86613966.040000007</v>
      </c>
      <c r="G21" s="471">
        <f t="shared" si="7"/>
        <v>0</v>
      </c>
      <c r="H21" s="473">
        <f t="shared" si="7"/>
        <v>0</v>
      </c>
    </row>
    <row r="22" spans="1:8" ht="0.75" customHeight="1" thickBot="1" x14ac:dyDescent="0.35">
      <c r="A22" s="522"/>
      <c r="B22" s="521"/>
      <c r="C22" s="538"/>
      <c r="D22" s="530"/>
      <c r="E22" s="472"/>
      <c r="F22" s="472"/>
      <c r="G22" s="472"/>
      <c r="H22" s="531"/>
    </row>
    <row r="23" spans="1:8" ht="15.75" thickBot="1" x14ac:dyDescent="0.35">
      <c r="A23" s="144" t="s">
        <v>218</v>
      </c>
      <c r="B23" s="545" t="s">
        <v>219</v>
      </c>
      <c r="C23" s="540" t="s">
        <v>382</v>
      </c>
      <c r="D23" s="532">
        <f>+D27+D43+D46+D54+D55</f>
        <v>636085111.54999995</v>
      </c>
      <c r="E23" s="474">
        <f t="shared" ref="E23:H23" si="8">+E27+E43+E46+E54+E55</f>
        <v>59571818.370000005</v>
      </c>
      <c r="F23" s="474">
        <f t="shared" si="8"/>
        <v>16551654.219999999</v>
      </c>
      <c r="G23" s="474">
        <f t="shared" si="8"/>
        <v>679105275.70000005</v>
      </c>
      <c r="H23" s="475">
        <f t="shared" si="8"/>
        <v>-43020164.150000051</v>
      </c>
    </row>
    <row r="24" spans="1:8" ht="15.75" hidden="1" thickBot="1" x14ac:dyDescent="0.35">
      <c r="A24" s="522"/>
      <c r="B24" s="521"/>
      <c r="C24" s="538"/>
      <c r="D24" s="530"/>
      <c r="E24" s="472"/>
      <c r="F24" s="472"/>
      <c r="G24" s="472"/>
      <c r="H24" s="531"/>
    </row>
    <row r="25" spans="1:8" ht="15.75" hidden="1" thickBot="1" x14ac:dyDescent="0.35">
      <c r="A25" s="518">
        <v>12311</v>
      </c>
      <c r="B25" s="519" t="s">
        <v>221</v>
      </c>
      <c r="C25" s="538"/>
      <c r="D25" s="527">
        <v>309469600.29000002</v>
      </c>
      <c r="E25" s="510">
        <v>30946960.030000001</v>
      </c>
      <c r="F25" s="510">
        <v>0</v>
      </c>
      <c r="G25" s="510">
        <f t="shared" si="2"/>
        <v>340416560.32000005</v>
      </c>
      <c r="H25" s="528">
        <f t="shared" si="3"/>
        <v>-30946960.030000031</v>
      </c>
    </row>
    <row r="26" spans="1:8" ht="15.75" hidden="1" thickBot="1" x14ac:dyDescent="0.35">
      <c r="A26" s="518">
        <v>12331</v>
      </c>
      <c r="B26" s="519" t="s">
        <v>222</v>
      </c>
      <c r="C26" s="538"/>
      <c r="D26" s="527">
        <v>220497027.47999999</v>
      </c>
      <c r="E26" s="510">
        <v>19637884.640000001</v>
      </c>
      <c r="F26" s="510">
        <v>0</v>
      </c>
      <c r="G26" s="510">
        <f t="shared" si="2"/>
        <v>240134912.12</v>
      </c>
      <c r="H26" s="528">
        <f t="shared" si="3"/>
        <v>-19637884.640000015</v>
      </c>
    </row>
    <row r="27" spans="1:8" ht="36.75" thickBot="1" x14ac:dyDescent="0.35">
      <c r="A27" s="144" t="s">
        <v>220</v>
      </c>
      <c r="B27" s="551" t="s">
        <v>575</v>
      </c>
      <c r="C27" s="539" t="s">
        <v>382</v>
      </c>
      <c r="D27" s="529">
        <f>SUM(D25:D26)</f>
        <v>529966627.76999998</v>
      </c>
      <c r="E27" s="471">
        <f t="shared" ref="E27:H27" si="9">SUM(E25:E26)</f>
        <v>50584844.670000002</v>
      </c>
      <c r="F27" s="471">
        <f t="shared" si="9"/>
        <v>0</v>
      </c>
      <c r="G27" s="471">
        <f t="shared" si="9"/>
        <v>580551472.44000006</v>
      </c>
      <c r="H27" s="473">
        <f t="shared" si="9"/>
        <v>-50584844.670000046</v>
      </c>
    </row>
    <row r="28" spans="1:8" ht="15.75" hidden="1" thickBot="1" x14ac:dyDescent="0.35">
      <c r="A28" s="518">
        <v>12411</v>
      </c>
      <c r="B28" s="519" t="s">
        <v>576</v>
      </c>
      <c r="C28" s="538"/>
      <c r="D28" s="527">
        <v>18527460.07</v>
      </c>
      <c r="E28" s="510">
        <v>1784441.44</v>
      </c>
      <c r="F28" s="510">
        <v>953589.3</v>
      </c>
      <c r="G28" s="510">
        <f t="shared" si="2"/>
        <v>19358312.210000001</v>
      </c>
      <c r="H28" s="528">
        <f t="shared" si="3"/>
        <v>-830852.1400000006</v>
      </c>
    </row>
    <row r="29" spans="1:8" ht="15.75" hidden="1" thickBot="1" x14ac:dyDescent="0.35">
      <c r="A29" s="518">
        <v>12413</v>
      </c>
      <c r="B29" s="519" t="s">
        <v>577</v>
      </c>
      <c r="C29" s="538"/>
      <c r="D29" s="527">
        <v>43588371.579999998</v>
      </c>
      <c r="E29" s="510">
        <v>3710922.47</v>
      </c>
      <c r="F29" s="510">
        <v>4737186.08</v>
      </c>
      <c r="G29" s="510">
        <f t="shared" si="2"/>
        <v>42562107.969999999</v>
      </c>
      <c r="H29" s="528">
        <f t="shared" si="3"/>
        <v>1026263.6099999994</v>
      </c>
    </row>
    <row r="30" spans="1:8" ht="15.75" hidden="1" thickBot="1" x14ac:dyDescent="0.35">
      <c r="A30" s="518">
        <v>12419</v>
      </c>
      <c r="B30" s="519" t="s">
        <v>578</v>
      </c>
      <c r="C30" s="538"/>
      <c r="D30" s="527">
        <v>219230.13</v>
      </c>
      <c r="E30" s="510">
        <v>27572.54</v>
      </c>
      <c r="F30" s="510">
        <v>17075</v>
      </c>
      <c r="G30" s="510">
        <f t="shared" si="2"/>
        <v>229727.67</v>
      </c>
      <c r="H30" s="528">
        <f t="shared" si="3"/>
        <v>-10497.540000000008</v>
      </c>
    </row>
    <row r="31" spans="1:8" ht="15.75" hidden="1" thickBot="1" x14ac:dyDescent="0.35">
      <c r="A31" s="518">
        <v>12421</v>
      </c>
      <c r="B31" s="519" t="s">
        <v>579</v>
      </c>
      <c r="C31" s="538"/>
      <c r="D31" s="527">
        <v>2360127.94</v>
      </c>
      <c r="E31" s="510">
        <v>193094.38</v>
      </c>
      <c r="F31" s="510">
        <v>89496.53</v>
      </c>
      <c r="G31" s="510">
        <f t="shared" si="2"/>
        <v>2463725.79</v>
      </c>
      <c r="H31" s="528">
        <f t="shared" si="3"/>
        <v>-103597.85000000009</v>
      </c>
    </row>
    <row r="32" spans="1:8" ht="15.75" hidden="1" thickBot="1" x14ac:dyDescent="0.35">
      <c r="A32" s="518">
        <v>12422</v>
      </c>
      <c r="B32" s="519" t="s">
        <v>580</v>
      </c>
      <c r="C32" s="538"/>
      <c r="D32" s="527">
        <v>312665.94</v>
      </c>
      <c r="E32" s="510">
        <v>0</v>
      </c>
      <c r="F32" s="510">
        <v>0</v>
      </c>
      <c r="G32" s="510">
        <f t="shared" si="2"/>
        <v>312665.94</v>
      </c>
      <c r="H32" s="528">
        <f t="shared" si="3"/>
        <v>0</v>
      </c>
    </row>
    <row r="33" spans="1:8" ht="15.75" hidden="1" thickBot="1" x14ac:dyDescent="0.35">
      <c r="A33" s="518">
        <v>12423</v>
      </c>
      <c r="B33" s="519" t="s">
        <v>581</v>
      </c>
      <c r="C33" s="538"/>
      <c r="D33" s="527">
        <v>1173312.3500000001</v>
      </c>
      <c r="E33" s="510">
        <v>328991.25</v>
      </c>
      <c r="F33" s="510">
        <v>0</v>
      </c>
      <c r="G33" s="510">
        <f t="shared" si="2"/>
        <v>1502303.6</v>
      </c>
      <c r="H33" s="528">
        <f t="shared" si="3"/>
        <v>-328991.25</v>
      </c>
    </row>
    <row r="34" spans="1:8" ht="15.75" hidden="1" thickBot="1" x14ac:dyDescent="0.35">
      <c r="A34" s="518">
        <v>12429</v>
      </c>
      <c r="B34" s="519" t="s">
        <v>582</v>
      </c>
      <c r="C34" s="538"/>
      <c r="D34" s="527">
        <v>13313774.449999999</v>
      </c>
      <c r="E34" s="510">
        <v>681178.9</v>
      </c>
      <c r="F34" s="510">
        <v>103517.43</v>
      </c>
      <c r="G34" s="510">
        <f t="shared" si="2"/>
        <v>13891435.92</v>
      </c>
      <c r="H34" s="528">
        <f t="shared" si="3"/>
        <v>-577661.47000000067</v>
      </c>
    </row>
    <row r="35" spans="1:8" ht="15.75" hidden="1" thickBot="1" x14ac:dyDescent="0.35">
      <c r="A35" s="518">
        <v>12431</v>
      </c>
      <c r="B35" s="519" t="s">
        <v>583</v>
      </c>
      <c r="C35" s="538"/>
      <c r="D35" s="527">
        <v>992576.35</v>
      </c>
      <c r="E35" s="510">
        <v>77172.13</v>
      </c>
      <c r="F35" s="510">
        <v>0</v>
      </c>
      <c r="G35" s="510">
        <f t="shared" si="2"/>
        <v>1069748.48</v>
      </c>
      <c r="H35" s="528">
        <f t="shared" si="3"/>
        <v>-77172.13</v>
      </c>
    </row>
    <row r="36" spans="1:8" ht="15.75" hidden="1" thickBot="1" x14ac:dyDescent="0.35">
      <c r="A36" s="518">
        <v>12441</v>
      </c>
      <c r="B36" s="519" t="s">
        <v>584</v>
      </c>
      <c r="C36" s="538"/>
      <c r="D36" s="527">
        <v>5541028.0099999998</v>
      </c>
      <c r="E36" s="510">
        <v>0</v>
      </c>
      <c r="F36" s="510">
        <v>0</v>
      </c>
      <c r="G36" s="510">
        <f t="shared" si="2"/>
        <v>5541028.0099999998</v>
      </c>
      <c r="H36" s="528">
        <f t="shared" si="3"/>
        <v>0</v>
      </c>
    </row>
    <row r="37" spans="1:8" ht="15.75" hidden="1" thickBot="1" x14ac:dyDescent="0.35">
      <c r="A37" s="518">
        <v>12463</v>
      </c>
      <c r="B37" s="519" t="s">
        <v>585</v>
      </c>
      <c r="C37" s="538"/>
      <c r="D37" s="527">
        <v>0</v>
      </c>
      <c r="E37" s="510">
        <v>33986.6</v>
      </c>
      <c r="F37" s="510">
        <v>33986.6</v>
      </c>
      <c r="G37" s="510">
        <f t="shared" si="2"/>
        <v>0</v>
      </c>
      <c r="H37" s="528">
        <f t="shared" si="3"/>
        <v>0</v>
      </c>
    </row>
    <row r="38" spans="1:8" ht="15.75" hidden="1" thickBot="1" x14ac:dyDescent="0.35">
      <c r="A38" s="518">
        <v>12464</v>
      </c>
      <c r="B38" s="519" t="s">
        <v>586</v>
      </c>
      <c r="C38" s="538"/>
      <c r="D38" s="527">
        <v>11095.27</v>
      </c>
      <c r="E38" s="510">
        <v>46601.56</v>
      </c>
      <c r="F38" s="510">
        <v>0</v>
      </c>
      <c r="G38" s="510">
        <f t="shared" si="2"/>
        <v>57696.83</v>
      </c>
      <c r="H38" s="528">
        <f t="shared" si="3"/>
        <v>-46601.56</v>
      </c>
    </row>
    <row r="39" spans="1:8" ht="15.75" hidden="1" thickBot="1" x14ac:dyDescent="0.35">
      <c r="A39" s="518">
        <v>12465</v>
      </c>
      <c r="B39" s="519" t="s">
        <v>587</v>
      </c>
      <c r="C39" s="538"/>
      <c r="D39" s="527">
        <v>3548901.8</v>
      </c>
      <c r="E39" s="510">
        <v>95329.5</v>
      </c>
      <c r="F39" s="510">
        <v>132369.93</v>
      </c>
      <c r="G39" s="510">
        <f t="shared" si="2"/>
        <v>3511861.3699999996</v>
      </c>
      <c r="H39" s="528">
        <f t="shared" si="3"/>
        <v>37040.430000000168</v>
      </c>
    </row>
    <row r="40" spans="1:8" ht="15.75" hidden="1" thickBot="1" x14ac:dyDescent="0.35">
      <c r="A40" s="518">
        <v>12466</v>
      </c>
      <c r="B40" s="519" t="s">
        <v>588</v>
      </c>
      <c r="C40" s="538"/>
      <c r="D40" s="527">
        <v>10569951.310000001</v>
      </c>
      <c r="E40" s="510">
        <v>461572.63</v>
      </c>
      <c r="F40" s="510">
        <v>141995.91</v>
      </c>
      <c r="G40" s="510">
        <f t="shared" si="2"/>
        <v>10889528.030000001</v>
      </c>
      <c r="H40" s="528">
        <f t="shared" si="3"/>
        <v>-319576.72000000067</v>
      </c>
    </row>
    <row r="41" spans="1:8" ht="15.75" hidden="1" thickBot="1" x14ac:dyDescent="0.35">
      <c r="A41" s="518">
        <v>12467</v>
      </c>
      <c r="B41" s="519" t="s">
        <v>589</v>
      </c>
      <c r="C41" s="538"/>
      <c r="D41" s="527">
        <v>17893052.399999999</v>
      </c>
      <c r="E41" s="510">
        <v>621011.24</v>
      </c>
      <c r="F41" s="510">
        <v>623789.12</v>
      </c>
      <c r="G41" s="510">
        <f t="shared" si="2"/>
        <v>17890274.519999996</v>
      </c>
      <c r="H41" s="528">
        <f t="shared" si="3"/>
        <v>2777.8800000026822</v>
      </c>
    </row>
    <row r="42" spans="1:8" ht="15.75" hidden="1" thickBot="1" x14ac:dyDescent="0.35">
      <c r="A42" s="518">
        <v>12471</v>
      </c>
      <c r="B42" s="519" t="s">
        <v>590</v>
      </c>
      <c r="C42" s="538"/>
      <c r="D42" s="527">
        <v>136138.01</v>
      </c>
      <c r="E42" s="510">
        <v>0</v>
      </c>
      <c r="F42" s="510">
        <v>0</v>
      </c>
      <c r="G42" s="510">
        <f t="shared" si="2"/>
        <v>136138.01</v>
      </c>
      <c r="H42" s="528">
        <f t="shared" si="3"/>
        <v>0</v>
      </c>
    </row>
    <row r="43" spans="1:8" ht="20.25" customHeight="1" thickBot="1" x14ac:dyDescent="0.35">
      <c r="A43" s="144" t="s">
        <v>223</v>
      </c>
      <c r="B43" s="520" t="s">
        <v>224</v>
      </c>
      <c r="C43" s="539" t="s">
        <v>382</v>
      </c>
      <c r="D43" s="529">
        <f>SUM(D28:D42)</f>
        <v>118187685.61</v>
      </c>
      <c r="E43" s="471">
        <f t="shared" ref="E43:H43" si="10">SUM(E28:E42)</f>
        <v>8061874.6399999997</v>
      </c>
      <c r="F43" s="471">
        <f t="shared" si="10"/>
        <v>6833005.8999999994</v>
      </c>
      <c r="G43" s="471">
        <f t="shared" si="10"/>
        <v>119416554.35000001</v>
      </c>
      <c r="H43" s="473">
        <f t="shared" si="10"/>
        <v>-1228868.7399999998</v>
      </c>
    </row>
    <row r="44" spans="1:8" ht="15.75" hidden="1" thickBot="1" x14ac:dyDescent="0.35">
      <c r="A44" s="518">
        <v>12511</v>
      </c>
      <c r="B44" s="519" t="s">
        <v>324</v>
      </c>
      <c r="C44" s="538"/>
      <c r="D44" s="527">
        <v>4426397.92</v>
      </c>
      <c r="E44" s="510">
        <v>188613.68</v>
      </c>
      <c r="F44" s="510">
        <v>18328</v>
      </c>
      <c r="G44" s="510">
        <f t="shared" si="2"/>
        <v>4596683.5999999996</v>
      </c>
      <c r="H44" s="528">
        <f t="shared" si="3"/>
        <v>-170285.6799999997</v>
      </c>
    </row>
    <row r="45" spans="1:8" ht="15.75" hidden="1" thickBot="1" x14ac:dyDescent="0.35">
      <c r="A45" s="518">
        <v>12521</v>
      </c>
      <c r="B45" s="519" t="s">
        <v>591</v>
      </c>
      <c r="C45" s="538"/>
      <c r="D45" s="527">
        <v>127000</v>
      </c>
      <c r="E45" s="510">
        <v>12713.6</v>
      </c>
      <c r="F45" s="510">
        <v>12713.6</v>
      </c>
      <c r="G45" s="510">
        <f t="shared" si="2"/>
        <v>127000</v>
      </c>
      <c r="H45" s="528">
        <f t="shared" si="3"/>
        <v>0</v>
      </c>
    </row>
    <row r="46" spans="1:8" ht="20.25" customHeight="1" thickBot="1" x14ac:dyDescent="0.35">
      <c r="A46" s="144" t="s">
        <v>322</v>
      </c>
      <c r="B46" s="520" t="s">
        <v>323</v>
      </c>
      <c r="C46" s="539" t="s">
        <v>382</v>
      </c>
      <c r="D46" s="529">
        <f>SUM(D44:D45)</f>
        <v>4553397.92</v>
      </c>
      <c r="E46" s="471">
        <f t="shared" ref="E46:H46" si="11">SUM(E44:E45)</f>
        <v>201327.28</v>
      </c>
      <c r="F46" s="471">
        <f t="shared" si="11"/>
        <v>31041.599999999999</v>
      </c>
      <c r="G46" s="471">
        <f t="shared" si="11"/>
        <v>4723683.5999999996</v>
      </c>
      <c r="H46" s="473">
        <f t="shared" si="11"/>
        <v>-170285.6799999997</v>
      </c>
    </row>
    <row r="47" spans="1:8" ht="15.75" hidden="1" thickBot="1" x14ac:dyDescent="0.35">
      <c r="A47" s="518">
        <v>12612</v>
      </c>
      <c r="B47" s="519" t="s">
        <v>592</v>
      </c>
      <c r="C47" s="538"/>
      <c r="D47" s="527">
        <v>-1349779.6</v>
      </c>
      <c r="E47" s="510">
        <v>0</v>
      </c>
      <c r="F47" s="510">
        <v>900666.24</v>
      </c>
      <c r="G47" s="510">
        <f t="shared" si="2"/>
        <v>-2250445.84</v>
      </c>
      <c r="H47" s="528">
        <f t="shared" si="3"/>
        <v>900666.23999999976</v>
      </c>
    </row>
    <row r="48" spans="1:8" ht="15.75" hidden="1" thickBot="1" x14ac:dyDescent="0.35">
      <c r="A48" s="518">
        <v>12631</v>
      </c>
      <c r="B48" s="519" t="s">
        <v>593</v>
      </c>
      <c r="C48" s="538"/>
      <c r="D48" s="527">
        <v>-9644569.6899999995</v>
      </c>
      <c r="E48" s="510">
        <v>403729.01</v>
      </c>
      <c r="F48" s="510">
        <v>5272310.26</v>
      </c>
      <c r="G48" s="510">
        <f t="shared" si="2"/>
        <v>-14513150.939999999</v>
      </c>
      <c r="H48" s="528">
        <f t="shared" si="3"/>
        <v>4868581.25</v>
      </c>
    </row>
    <row r="49" spans="1:8" ht="15.75" hidden="1" thickBot="1" x14ac:dyDescent="0.35">
      <c r="A49" s="518">
        <v>12632</v>
      </c>
      <c r="B49" s="519" t="s">
        <v>593</v>
      </c>
      <c r="C49" s="538"/>
      <c r="D49" s="527">
        <v>-2643310.58</v>
      </c>
      <c r="E49" s="510">
        <v>118428.82</v>
      </c>
      <c r="F49" s="510">
        <v>1299745.6599999999</v>
      </c>
      <c r="G49" s="510">
        <f t="shared" si="2"/>
        <v>-3824627.42</v>
      </c>
      <c r="H49" s="528">
        <f t="shared" si="3"/>
        <v>1181316.8399999999</v>
      </c>
    </row>
    <row r="50" spans="1:8" ht="15.75" hidden="1" thickBot="1" x14ac:dyDescent="0.35">
      <c r="A50" s="518">
        <v>12633</v>
      </c>
      <c r="B50" s="519" t="s">
        <v>594</v>
      </c>
      <c r="C50" s="538"/>
      <c r="D50" s="527">
        <v>-39411.040000000001</v>
      </c>
      <c r="E50" s="510">
        <v>8441.52</v>
      </c>
      <c r="F50" s="510">
        <v>105835.08</v>
      </c>
      <c r="G50" s="510">
        <f t="shared" si="2"/>
        <v>-136804.6</v>
      </c>
      <c r="H50" s="528">
        <f t="shared" si="3"/>
        <v>97393.56</v>
      </c>
    </row>
    <row r="51" spans="1:8" ht="15.75" hidden="1" thickBot="1" x14ac:dyDescent="0.35">
      <c r="A51" s="518">
        <v>12634</v>
      </c>
      <c r="B51" s="519" t="s">
        <v>594</v>
      </c>
      <c r="C51" s="538"/>
      <c r="D51" s="527">
        <v>-333219.3</v>
      </c>
      <c r="E51" s="510">
        <v>18261.599999999999</v>
      </c>
      <c r="F51" s="510">
        <v>237400.8</v>
      </c>
      <c r="G51" s="510">
        <f t="shared" si="2"/>
        <v>-552358.5</v>
      </c>
      <c r="H51" s="528">
        <f t="shared" si="3"/>
        <v>219139.20000000001</v>
      </c>
    </row>
    <row r="52" spans="1:8" ht="15.75" hidden="1" thickBot="1" x14ac:dyDescent="0.35">
      <c r="A52" s="518">
        <v>12636</v>
      </c>
      <c r="B52" s="519" t="s">
        <v>595</v>
      </c>
      <c r="C52" s="538"/>
      <c r="D52" s="527">
        <v>-1366005.84</v>
      </c>
      <c r="E52" s="510">
        <v>96897.69</v>
      </c>
      <c r="F52" s="510">
        <v>950905.22</v>
      </c>
      <c r="G52" s="510">
        <f t="shared" si="2"/>
        <v>-2220013.37</v>
      </c>
      <c r="H52" s="528">
        <f t="shared" si="3"/>
        <v>854007.53</v>
      </c>
    </row>
    <row r="53" spans="1:8" ht="15.75" hidden="1" thickBot="1" x14ac:dyDescent="0.35">
      <c r="A53" s="518">
        <v>12651</v>
      </c>
      <c r="B53" s="519" t="s">
        <v>596</v>
      </c>
      <c r="C53" s="538"/>
      <c r="D53" s="527">
        <v>-1246303.7</v>
      </c>
      <c r="E53" s="510">
        <v>78013.14</v>
      </c>
      <c r="F53" s="510">
        <v>920743.46</v>
      </c>
      <c r="G53" s="510">
        <f t="shared" si="2"/>
        <v>-2089034.02</v>
      </c>
      <c r="H53" s="528">
        <f t="shared" si="3"/>
        <v>842730.32000000007</v>
      </c>
    </row>
    <row r="54" spans="1:8" ht="26.25" customHeight="1" thickBot="1" x14ac:dyDescent="0.35">
      <c r="A54" s="144" t="s">
        <v>325</v>
      </c>
      <c r="B54" s="523" t="s">
        <v>597</v>
      </c>
      <c r="C54" s="539" t="s">
        <v>382</v>
      </c>
      <c r="D54" s="533">
        <f>SUM(D47:D53)</f>
        <v>-16622599.749999998</v>
      </c>
      <c r="E54" s="476">
        <f t="shared" ref="E54:H54" si="12">SUM(E47:E53)</f>
        <v>723771.77999999991</v>
      </c>
      <c r="F54" s="476">
        <f t="shared" si="12"/>
        <v>9687606.7199999988</v>
      </c>
      <c r="G54" s="476">
        <f t="shared" si="12"/>
        <v>-25586434.690000001</v>
      </c>
      <c r="H54" s="477">
        <f t="shared" si="12"/>
        <v>8963834.9399999995</v>
      </c>
    </row>
    <row r="55" spans="1:8" ht="25.5" customHeight="1" thickBot="1" x14ac:dyDescent="0.35">
      <c r="A55" s="144" t="s">
        <v>326</v>
      </c>
      <c r="B55" s="524" t="s">
        <v>327</v>
      </c>
      <c r="C55" s="539" t="s">
        <v>382</v>
      </c>
      <c r="D55" s="534">
        <v>0</v>
      </c>
      <c r="E55" s="478">
        <v>0</v>
      </c>
      <c r="F55" s="478">
        <v>0</v>
      </c>
      <c r="G55" s="478">
        <v>0</v>
      </c>
      <c r="H55" s="479">
        <v>0</v>
      </c>
    </row>
    <row r="56" spans="1:8" hidden="1" x14ac:dyDescent="0.3">
      <c r="A56" s="505"/>
      <c r="B56" s="480"/>
      <c r="C56" s="470"/>
      <c r="D56" s="481">
        <f>SUM(D8:D53)</f>
        <v>1938083585.0800002</v>
      </c>
      <c r="E56" s="481">
        <f>SUM(E8:E53)</f>
        <v>3393386954.29</v>
      </c>
      <c r="F56" s="481">
        <f>SUM(F8:F53)</f>
        <v>3222745286.3399992</v>
      </c>
      <c r="G56" s="481">
        <f>SUM(G8:G53)</f>
        <v>2108725253.0300004</v>
      </c>
      <c r="H56" s="513"/>
    </row>
    <row r="57" spans="1:8" ht="6.75" customHeight="1" thickBot="1" x14ac:dyDescent="0.35">
      <c r="A57" s="547"/>
      <c r="B57" s="500"/>
      <c r="C57" s="501"/>
      <c r="D57" s="500"/>
      <c r="E57" s="500"/>
      <c r="F57" s="500"/>
      <c r="G57" s="500"/>
      <c r="H57" s="500"/>
    </row>
    <row r="58" spans="1:8" x14ac:dyDescent="0.3">
      <c r="A58" s="552"/>
      <c r="B58" s="140"/>
      <c r="C58" s="482"/>
      <c r="D58" s="140"/>
      <c r="E58" s="502"/>
      <c r="F58" s="502"/>
      <c r="G58" s="140"/>
      <c r="H58" s="141"/>
    </row>
    <row r="59" spans="1:8" ht="15.75" thickBot="1" x14ac:dyDescent="0.35">
      <c r="A59" s="553"/>
      <c r="B59" s="514" t="s">
        <v>598</v>
      </c>
      <c r="C59" s="501"/>
      <c r="D59" s="514"/>
      <c r="E59" s="503"/>
      <c r="F59" s="559"/>
      <c r="G59" s="560"/>
      <c r="H59" s="143"/>
    </row>
    <row r="60" spans="1:8" x14ac:dyDescent="0.3">
      <c r="A60" s="553"/>
      <c r="B60" s="142"/>
      <c r="C60" s="515" t="s">
        <v>599</v>
      </c>
      <c r="D60" s="516"/>
      <c r="E60" s="504"/>
      <c r="F60" s="504"/>
      <c r="G60" s="142"/>
      <c r="H60" s="143"/>
    </row>
    <row r="61" spans="1:8" x14ac:dyDescent="0.3">
      <c r="A61" s="553"/>
      <c r="B61" s="142"/>
      <c r="C61" s="515" t="s">
        <v>600</v>
      </c>
      <c r="D61" s="516"/>
      <c r="E61" s="517"/>
      <c r="F61" s="735"/>
      <c r="G61" s="735"/>
      <c r="H61" s="143"/>
    </row>
    <row r="62" spans="1:8" ht="40.5" customHeight="1" x14ac:dyDescent="0.3">
      <c r="A62" s="553"/>
      <c r="B62" s="712" t="s">
        <v>389</v>
      </c>
      <c r="C62" s="712"/>
      <c r="D62" s="712"/>
      <c r="E62" s="712"/>
      <c r="F62" s="712"/>
      <c r="G62" s="712"/>
      <c r="H62" s="713"/>
    </row>
    <row r="63" spans="1:8" ht="15.75" thickBot="1" x14ac:dyDescent="0.35">
      <c r="A63" s="554"/>
      <c r="B63" s="555"/>
      <c r="C63" s="556"/>
      <c r="D63" s="556"/>
      <c r="E63" s="556"/>
      <c r="F63" s="556"/>
      <c r="G63" s="557"/>
      <c r="H63" s="558"/>
    </row>
    <row r="64" spans="1:8" x14ac:dyDescent="0.3">
      <c r="A64" s="494"/>
      <c r="B64" s="485"/>
      <c r="C64" s="486"/>
      <c r="D64" s="486"/>
      <c r="E64" s="486"/>
      <c r="F64" s="486"/>
      <c r="G64" s="487"/>
    </row>
    <row r="65" spans="1:7" x14ac:dyDescent="0.3">
      <c r="A65" s="494"/>
      <c r="B65" s="485"/>
      <c r="C65" s="486"/>
      <c r="D65" s="486"/>
      <c r="E65" s="486"/>
      <c r="F65" s="486"/>
      <c r="G65" s="487"/>
    </row>
    <row r="66" spans="1:7" x14ac:dyDescent="0.3">
      <c r="A66" s="494"/>
      <c r="B66" s="485"/>
      <c r="C66" s="486"/>
      <c r="D66" s="486"/>
      <c r="E66" s="486"/>
      <c r="F66" s="486"/>
      <c r="G66" s="487"/>
    </row>
    <row r="67" spans="1:7" x14ac:dyDescent="0.3">
      <c r="A67" s="494"/>
      <c r="B67" s="485"/>
      <c r="C67" s="486"/>
      <c r="D67" s="486"/>
      <c r="E67" s="486"/>
      <c r="F67" s="486"/>
      <c r="G67" s="487"/>
    </row>
    <row r="68" spans="1:7" x14ac:dyDescent="0.3">
      <c r="A68" s="494"/>
      <c r="B68" s="485"/>
      <c r="C68" s="496"/>
      <c r="D68" s="496"/>
      <c r="E68" s="496"/>
      <c r="F68" s="496"/>
      <c r="G68" s="497"/>
    </row>
    <row r="69" spans="1:7" x14ac:dyDescent="0.3">
      <c r="A69" s="494"/>
      <c r="B69" s="485"/>
      <c r="C69" s="486"/>
      <c r="D69" s="486"/>
      <c r="E69" s="486"/>
      <c r="F69" s="486"/>
      <c r="G69" s="487"/>
    </row>
    <row r="70" spans="1:7" x14ac:dyDescent="0.3">
      <c r="A70" s="494"/>
      <c r="B70" s="485"/>
      <c r="C70" s="486"/>
      <c r="D70" s="486"/>
      <c r="E70" s="486"/>
      <c r="F70" s="486"/>
      <c r="G70" s="487"/>
    </row>
    <row r="71" spans="1:7" x14ac:dyDescent="0.3">
      <c r="A71" s="494"/>
      <c r="B71" s="485"/>
      <c r="C71" s="486"/>
      <c r="D71" s="486"/>
      <c r="E71" s="486"/>
      <c r="F71" s="486"/>
      <c r="G71" s="487"/>
    </row>
    <row r="72" spans="1:7" x14ac:dyDescent="0.3">
      <c r="A72" s="494"/>
      <c r="B72" s="485"/>
      <c r="C72" s="486"/>
      <c r="D72" s="486"/>
      <c r="E72" s="486"/>
      <c r="F72" s="486"/>
      <c r="G72" s="487"/>
    </row>
    <row r="73" spans="1:7" x14ac:dyDescent="0.3">
      <c r="A73" s="494"/>
      <c r="B73" s="485"/>
      <c r="C73" s="486"/>
      <c r="D73" s="486"/>
      <c r="E73" s="486"/>
      <c r="F73" s="486"/>
      <c r="G73" s="487"/>
    </row>
    <row r="74" spans="1:7" x14ac:dyDescent="0.3">
      <c r="A74" s="494"/>
      <c r="B74" s="485"/>
      <c r="C74" s="496"/>
      <c r="D74" s="496"/>
      <c r="E74" s="496"/>
      <c r="F74" s="496"/>
      <c r="G74" s="496"/>
    </row>
    <row r="75" spans="1:7" x14ac:dyDescent="0.3">
      <c r="A75" s="494"/>
      <c r="B75" s="485"/>
      <c r="C75" s="488"/>
      <c r="D75" s="488"/>
      <c r="E75" s="488"/>
      <c r="F75" s="486"/>
      <c r="G75" s="487"/>
    </row>
    <row r="76" spans="1:7" x14ac:dyDescent="0.3">
      <c r="A76" s="494"/>
      <c r="B76" s="485"/>
      <c r="C76" s="488"/>
      <c r="D76" s="488"/>
      <c r="E76" s="488"/>
      <c r="F76" s="486"/>
      <c r="G76" s="487"/>
    </row>
    <row r="77" spans="1:7" x14ac:dyDescent="0.3">
      <c r="A77" s="494"/>
      <c r="B77" s="485"/>
      <c r="C77" s="488"/>
      <c r="D77" s="488"/>
      <c r="E77" s="488"/>
      <c r="F77" s="486"/>
      <c r="G77" s="487"/>
    </row>
    <row r="78" spans="1:7" x14ac:dyDescent="0.3">
      <c r="A78" s="494"/>
      <c r="B78" s="485"/>
      <c r="C78" s="488"/>
      <c r="D78" s="488"/>
      <c r="E78" s="488"/>
      <c r="F78" s="486"/>
      <c r="G78" s="487"/>
    </row>
    <row r="79" spans="1:7" x14ac:dyDescent="0.3">
      <c r="A79" s="494"/>
      <c r="B79" s="485"/>
      <c r="C79" s="488"/>
      <c r="D79" s="488"/>
      <c r="E79" s="488"/>
      <c r="F79" s="486"/>
      <c r="G79" s="487"/>
    </row>
    <row r="80" spans="1:7" x14ac:dyDescent="0.3">
      <c r="A80" s="494"/>
      <c r="B80" s="485"/>
      <c r="C80" s="498"/>
      <c r="D80" s="498"/>
      <c r="E80" s="498"/>
      <c r="F80" s="498"/>
      <c r="G80" s="499"/>
    </row>
    <row r="81" spans="1:7" x14ac:dyDescent="0.3">
      <c r="A81" s="494"/>
      <c r="B81" s="485"/>
      <c r="C81" s="486"/>
      <c r="D81" s="486"/>
      <c r="E81" s="486"/>
      <c r="F81" s="486"/>
      <c r="G81" s="487"/>
    </row>
    <row r="82" spans="1:7" x14ac:dyDescent="0.3">
      <c r="A82" s="494"/>
      <c r="B82" s="485"/>
      <c r="C82" s="486"/>
      <c r="D82" s="486"/>
      <c r="E82" s="486"/>
      <c r="F82" s="486"/>
      <c r="G82" s="487"/>
    </row>
    <row r="83" spans="1:7" x14ac:dyDescent="0.3">
      <c r="A83" s="494"/>
      <c r="B83" s="485"/>
      <c r="C83" s="486"/>
      <c r="D83" s="486"/>
      <c r="E83" s="486"/>
      <c r="F83" s="486"/>
      <c r="G83" s="487"/>
    </row>
    <row r="84" spans="1:7" x14ac:dyDescent="0.3">
      <c r="A84" s="494"/>
      <c r="B84" s="485"/>
      <c r="C84" s="486"/>
      <c r="D84" s="486"/>
      <c r="E84" s="486"/>
      <c r="F84" s="486"/>
      <c r="G84" s="487"/>
    </row>
    <row r="85" spans="1:7" x14ac:dyDescent="0.3">
      <c r="A85" s="494"/>
      <c r="B85" s="485"/>
      <c r="C85" s="486"/>
      <c r="D85" s="486"/>
      <c r="E85" s="486"/>
      <c r="F85" s="486"/>
      <c r="G85" s="487"/>
    </row>
    <row r="86" spans="1:7" x14ac:dyDescent="0.3">
      <c r="A86" s="494"/>
      <c r="B86" s="485"/>
      <c r="C86" s="486"/>
      <c r="D86" s="486"/>
      <c r="E86" s="486"/>
      <c r="F86" s="486"/>
      <c r="G86" s="487"/>
    </row>
    <row r="87" spans="1:7" x14ac:dyDescent="0.3">
      <c r="A87" s="494"/>
      <c r="B87" s="485"/>
      <c r="C87" s="486"/>
      <c r="D87" s="486"/>
      <c r="E87" s="486"/>
      <c r="F87" s="486"/>
      <c r="G87" s="487"/>
    </row>
    <row r="88" spans="1:7" x14ac:dyDescent="0.3">
      <c r="A88" s="494"/>
      <c r="B88" s="485"/>
      <c r="C88" s="486"/>
      <c r="D88" s="486"/>
      <c r="E88" s="486"/>
      <c r="F88" s="486"/>
      <c r="G88" s="487"/>
    </row>
    <row r="89" spans="1:7" x14ac:dyDescent="0.3">
      <c r="A89" s="494"/>
      <c r="B89" s="485"/>
      <c r="C89" s="486"/>
      <c r="D89" s="486"/>
      <c r="E89" s="486"/>
      <c r="F89" s="486"/>
      <c r="G89" s="487"/>
    </row>
    <row r="90" spans="1:7" x14ac:dyDescent="0.3">
      <c r="A90" s="494"/>
      <c r="B90" s="485"/>
      <c r="C90" s="486"/>
      <c r="D90" s="486"/>
      <c r="E90" s="486"/>
      <c r="F90" s="486"/>
      <c r="G90" s="487"/>
    </row>
    <row r="91" spans="1:7" x14ac:dyDescent="0.3">
      <c r="A91" s="494"/>
      <c r="B91" s="485"/>
      <c r="C91" s="486"/>
      <c r="D91" s="486"/>
      <c r="E91" s="486"/>
      <c r="F91" s="486"/>
      <c r="G91" s="487"/>
    </row>
    <row r="92" spans="1:7" x14ac:dyDescent="0.3">
      <c r="A92" s="494"/>
      <c r="B92" s="485"/>
      <c r="C92" s="486"/>
      <c r="D92" s="486"/>
      <c r="E92" s="486"/>
      <c r="F92" s="486"/>
      <c r="G92" s="487"/>
    </row>
    <row r="93" spans="1:7" x14ac:dyDescent="0.3">
      <c r="A93" s="494"/>
      <c r="B93" s="485"/>
      <c r="C93" s="486"/>
      <c r="D93" s="486"/>
      <c r="E93" s="486"/>
      <c r="F93" s="486"/>
      <c r="G93" s="487"/>
    </row>
    <row r="94" spans="1:7" x14ac:dyDescent="0.3">
      <c r="A94" s="494"/>
      <c r="B94" s="485"/>
      <c r="C94" s="486"/>
      <c r="D94" s="486"/>
      <c r="E94" s="486"/>
      <c r="F94" s="486"/>
      <c r="G94" s="487"/>
    </row>
    <row r="95" spans="1:7" x14ac:dyDescent="0.3">
      <c r="A95" s="494"/>
      <c r="B95" s="485"/>
      <c r="C95" s="486"/>
      <c r="D95" s="486"/>
      <c r="E95" s="486"/>
      <c r="F95" s="486"/>
      <c r="G95" s="487"/>
    </row>
    <row r="96" spans="1:7" x14ac:dyDescent="0.3">
      <c r="A96" s="494"/>
      <c r="B96" s="485"/>
      <c r="C96" s="486"/>
      <c r="D96" s="486"/>
      <c r="E96" s="486"/>
      <c r="F96" s="486"/>
      <c r="G96" s="487"/>
    </row>
    <row r="97" spans="1:7" x14ac:dyDescent="0.3">
      <c r="A97" s="493"/>
      <c r="B97" s="494"/>
      <c r="C97" s="495"/>
      <c r="D97" s="495"/>
      <c r="E97" s="495"/>
      <c r="F97" s="495"/>
      <c r="G97" s="495"/>
    </row>
    <row r="98" spans="1:7" ht="7.5" customHeight="1" x14ac:dyDescent="0.3">
      <c r="A98" s="493"/>
      <c r="B98" s="469"/>
      <c r="C98" s="488"/>
      <c r="D98" s="488"/>
      <c r="E98" s="488"/>
      <c r="F98" s="488"/>
      <c r="G98" s="489"/>
    </row>
    <row r="99" spans="1:7" x14ac:dyDescent="0.3">
      <c r="A99" s="548"/>
      <c r="B99" s="480"/>
      <c r="C99" s="480"/>
      <c r="D99" s="480"/>
      <c r="E99" s="480"/>
      <c r="F99" s="480"/>
      <c r="G99" s="490"/>
    </row>
    <row r="100" spans="1:7" x14ac:dyDescent="0.3">
      <c r="A100" s="548"/>
      <c r="B100" s="480"/>
      <c r="C100" s="480"/>
      <c r="D100" s="480"/>
      <c r="E100" s="480"/>
      <c r="F100" s="480"/>
      <c r="G100" s="490"/>
    </row>
    <row r="101" spans="1:7" x14ac:dyDescent="0.3">
      <c r="A101" s="548"/>
      <c r="B101" s="480"/>
      <c r="C101" s="480"/>
      <c r="D101" s="480"/>
      <c r="E101" s="480"/>
      <c r="F101" s="480"/>
      <c r="G101" s="490"/>
    </row>
    <row r="102" spans="1:7" x14ac:dyDescent="0.3">
      <c r="A102" s="548"/>
      <c r="B102" s="480"/>
      <c r="C102" s="480"/>
      <c r="D102" s="480"/>
      <c r="E102" s="480"/>
      <c r="F102" s="480"/>
      <c r="G102" s="490"/>
    </row>
    <row r="103" spans="1:7" ht="45" customHeight="1" x14ac:dyDescent="0.3">
      <c r="A103" s="549"/>
      <c r="B103" s="492"/>
      <c r="C103" s="492"/>
      <c r="D103" s="492"/>
      <c r="E103" s="492"/>
      <c r="F103" s="492"/>
      <c r="G103" s="492"/>
    </row>
    <row r="107" spans="1:7" x14ac:dyDescent="0.3">
      <c r="C107" s="491"/>
    </row>
  </sheetData>
  <autoFilter ref="A5:H56">
    <filterColumn colId="2">
      <customFilters>
        <customFilter operator="notEqual" val=" "/>
      </customFilters>
    </filterColumn>
  </autoFilter>
  <mergeCells count="5">
    <mergeCell ref="F61:G61"/>
    <mergeCell ref="B62:H62"/>
    <mergeCell ref="A1:G1"/>
    <mergeCell ref="A2:G2"/>
    <mergeCell ref="A3:G3"/>
  </mergeCells>
  <printOptions horizontalCentered="1" verticalCentered="1"/>
  <pageMargins left="0.70866141732283472" right="0.51181102362204722" top="0.94488188976377963" bottom="0.94488188976377963" header="0.31496062992125984" footer="0.31496062992125984"/>
  <pageSetup scale="9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D14"/>
  <sheetViews>
    <sheetView workbookViewId="0">
      <selection activeCell="D6" sqref="D6"/>
    </sheetView>
  </sheetViews>
  <sheetFormatPr baseColWidth="10" defaultColWidth="11.375" defaultRowHeight="15.75" x14ac:dyDescent="0.25"/>
  <cols>
    <col min="1" max="3" width="11.375" style="18"/>
    <col min="4" max="4" width="59.5" style="26" customWidth="1"/>
    <col min="5" max="16384" width="11.375" style="18"/>
  </cols>
  <sheetData>
    <row r="2" spans="4:4" ht="16.5" thickBot="1" x14ac:dyDescent="0.3"/>
    <row r="3" spans="4:4" ht="16.5" thickBot="1" x14ac:dyDescent="0.3">
      <c r="D3" s="25" t="s">
        <v>43</v>
      </c>
    </row>
    <row r="4" spans="4:4" ht="16.5" thickBot="1" x14ac:dyDescent="0.3">
      <c r="D4" s="25" t="s">
        <v>24</v>
      </c>
    </row>
    <row r="5" spans="4:4" ht="63" x14ac:dyDescent="0.25">
      <c r="D5" s="14" t="s">
        <v>229</v>
      </c>
    </row>
    <row r="6" spans="4:4" ht="73.5" customHeight="1" thickBot="1" x14ac:dyDescent="0.3">
      <c r="D6" s="14" t="s">
        <v>230</v>
      </c>
    </row>
    <row r="7" spans="4:4" ht="16.5" thickBot="1" x14ac:dyDescent="0.3">
      <c r="D7" s="25" t="s">
        <v>30</v>
      </c>
    </row>
    <row r="8" spans="4:4" x14ac:dyDescent="0.25">
      <c r="D8" s="14" t="s">
        <v>44</v>
      </c>
    </row>
    <row r="9" spans="4:4" ht="31.5" x14ac:dyDescent="0.25">
      <c r="D9" s="14" t="s">
        <v>45</v>
      </c>
    </row>
    <row r="10" spans="4:4" ht="31.5" x14ac:dyDescent="0.25">
      <c r="D10" s="14" t="s">
        <v>46</v>
      </c>
    </row>
    <row r="11" spans="4:4" ht="31.5" x14ac:dyDescent="0.25">
      <c r="D11" s="14" t="s">
        <v>47</v>
      </c>
    </row>
    <row r="12" spans="4:4" ht="32.25" thickBot="1" x14ac:dyDescent="0.3">
      <c r="D12" s="14" t="s">
        <v>48</v>
      </c>
    </row>
    <row r="13" spans="4:4" ht="16.5" thickBot="1" x14ac:dyDescent="0.3">
      <c r="D13" s="53" t="s">
        <v>33</v>
      </c>
    </row>
    <row r="14" spans="4:4" ht="237" thickBot="1" x14ac:dyDescent="0.3">
      <c r="D14" s="54" t="s">
        <v>373</v>
      </c>
    </row>
  </sheetData>
  <phoneticPr fontId="10" type="noConversion"/>
  <pageMargins left="1.299212598425197" right="0.70866141732283472" top="0.74803149606299213" bottom="0.74803149606299213" header="0.31496062992125984" footer="0.31496062992125984"/>
  <pageSetup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33FF"/>
  </sheetPr>
  <dimension ref="A1:W168"/>
  <sheetViews>
    <sheetView workbookViewId="0">
      <selection activeCell="E36" sqref="E36"/>
    </sheetView>
  </sheetViews>
  <sheetFormatPr baseColWidth="10" defaultColWidth="11.375" defaultRowHeight="15.75" x14ac:dyDescent="0.3"/>
  <cols>
    <col min="1" max="1" width="33.625" style="145" customWidth="1"/>
    <col min="2" max="5" width="21.5" style="145" customWidth="1"/>
    <col min="6" max="23" width="11.375" style="146"/>
    <col min="24" max="16384" width="11.375" style="145"/>
  </cols>
  <sheetData>
    <row r="1" spans="1:5" ht="26.25" customHeight="1" x14ac:dyDescent="0.3">
      <c r="A1" s="736" t="str">
        <f>'1 -Edo. Sit. Financiera'!A2:F2</f>
        <v>UNIVERSIDAD TECNOLOGICA DE QUERETARO</v>
      </c>
      <c r="B1" s="737"/>
      <c r="C1" s="737"/>
      <c r="D1" s="737"/>
      <c r="E1" s="738"/>
    </row>
    <row r="2" spans="1:5" ht="20.25" customHeight="1" x14ac:dyDescent="0.3">
      <c r="A2" s="739" t="s">
        <v>650</v>
      </c>
      <c r="B2" s="740"/>
      <c r="C2" s="740"/>
      <c r="D2" s="740"/>
      <c r="E2" s="741"/>
    </row>
    <row r="3" spans="1:5" ht="22.5" customHeight="1" thickBot="1" x14ac:dyDescent="0.35">
      <c r="A3" s="742" t="str">
        <f>'4 -Edo. de Cambios Sit. Financ.'!A3:F3</f>
        <v>DEL MES DE ENERO AL MES DICIEMBRE DEL 2017</v>
      </c>
      <c r="B3" s="743"/>
      <c r="C3" s="743"/>
      <c r="D3" s="743"/>
      <c r="E3" s="744"/>
    </row>
    <row r="4" spans="1:5" ht="18.75" customHeight="1" x14ac:dyDescent="0.3">
      <c r="A4" s="149" t="s">
        <v>304</v>
      </c>
      <c r="B4" s="147" t="s">
        <v>305</v>
      </c>
      <c r="C4" s="147" t="s">
        <v>14</v>
      </c>
      <c r="D4" s="147" t="s">
        <v>13</v>
      </c>
      <c r="E4" s="148" t="s">
        <v>12</v>
      </c>
    </row>
    <row r="5" spans="1:5" x14ac:dyDescent="0.3">
      <c r="A5" s="340" t="s">
        <v>2</v>
      </c>
      <c r="B5" s="341"/>
      <c r="C5" s="341"/>
      <c r="D5" s="341"/>
      <c r="E5" s="342"/>
    </row>
    <row r="6" spans="1:5" ht="6.75" customHeight="1" x14ac:dyDescent="0.3">
      <c r="A6" s="340"/>
      <c r="B6" s="341"/>
      <c r="C6" s="341"/>
      <c r="D6" s="341"/>
      <c r="E6" s="342"/>
    </row>
    <row r="7" spans="1:5" x14ac:dyDescent="0.3">
      <c r="A7" s="340" t="s">
        <v>3</v>
      </c>
      <c r="B7" s="341"/>
      <c r="C7" s="341"/>
      <c r="D7" s="341"/>
      <c r="E7" s="342"/>
    </row>
    <row r="8" spans="1:5" ht="6" customHeight="1" x14ac:dyDescent="0.3">
      <c r="A8" s="340"/>
      <c r="B8" s="341"/>
      <c r="C8" s="341"/>
      <c r="D8" s="341"/>
      <c r="E8" s="342"/>
    </row>
    <row r="9" spans="1:5" x14ac:dyDescent="0.3">
      <c r="A9" s="340" t="s">
        <v>310</v>
      </c>
      <c r="B9" s="341"/>
      <c r="C9" s="341"/>
      <c r="D9" s="341"/>
      <c r="E9" s="342"/>
    </row>
    <row r="10" spans="1:5" x14ac:dyDescent="0.3">
      <c r="A10" s="343" t="s">
        <v>4</v>
      </c>
      <c r="B10" s="341"/>
      <c r="C10" s="341"/>
      <c r="D10" s="341"/>
      <c r="E10" s="342"/>
    </row>
    <row r="11" spans="1:5" x14ac:dyDescent="0.3">
      <c r="A11" s="343" t="s">
        <v>5</v>
      </c>
      <c r="B11" s="341"/>
      <c r="C11" s="341"/>
      <c r="D11" s="341"/>
      <c r="E11" s="342"/>
    </row>
    <row r="12" spans="1:5" x14ac:dyDescent="0.3">
      <c r="A12" s="343" t="s">
        <v>6</v>
      </c>
      <c r="B12" s="341"/>
      <c r="C12" s="341"/>
      <c r="D12" s="341"/>
      <c r="E12" s="342"/>
    </row>
    <row r="13" spans="1:5" ht="6.75" customHeight="1" x14ac:dyDescent="0.3">
      <c r="A13" s="344"/>
      <c r="B13" s="341"/>
      <c r="C13" s="341"/>
      <c r="D13" s="341"/>
      <c r="E13" s="342"/>
    </row>
    <row r="14" spans="1:5" x14ac:dyDescent="0.3">
      <c r="A14" s="340" t="s">
        <v>306</v>
      </c>
      <c r="B14" s="341"/>
      <c r="C14" s="341"/>
      <c r="D14" s="341"/>
      <c r="E14" s="342"/>
    </row>
    <row r="15" spans="1:5" x14ac:dyDescent="0.3">
      <c r="A15" s="343" t="s">
        <v>307</v>
      </c>
      <c r="B15" s="341"/>
      <c r="C15" s="341"/>
      <c r="D15" s="341"/>
      <c r="E15" s="342"/>
    </row>
    <row r="16" spans="1:5" x14ac:dyDescent="0.3">
      <c r="A16" s="343" t="s">
        <v>7</v>
      </c>
      <c r="B16" s="341"/>
      <c r="C16" s="341"/>
      <c r="D16" s="341"/>
      <c r="E16" s="342"/>
    </row>
    <row r="17" spans="1:5" x14ac:dyDescent="0.3">
      <c r="A17" s="343" t="s">
        <v>5</v>
      </c>
      <c r="B17" s="341"/>
      <c r="C17" s="341"/>
      <c r="D17" s="341"/>
      <c r="E17" s="342"/>
    </row>
    <row r="18" spans="1:5" x14ac:dyDescent="0.3">
      <c r="A18" s="343" t="s">
        <v>6</v>
      </c>
      <c r="B18" s="341"/>
      <c r="C18" s="341"/>
      <c r="D18" s="341"/>
      <c r="E18" s="342"/>
    </row>
    <row r="19" spans="1:5" ht="4.5" customHeight="1" x14ac:dyDescent="0.3">
      <c r="A19" s="344"/>
      <c r="B19" s="341"/>
      <c r="C19" s="341"/>
      <c r="D19" s="341"/>
      <c r="E19" s="342"/>
    </row>
    <row r="20" spans="1:5" x14ac:dyDescent="0.3">
      <c r="A20" s="344" t="s">
        <v>308</v>
      </c>
      <c r="B20" s="341"/>
      <c r="C20" s="341"/>
      <c r="D20" s="341"/>
      <c r="E20" s="342"/>
    </row>
    <row r="21" spans="1:5" ht="5.25" customHeight="1" x14ac:dyDescent="0.3">
      <c r="A21" s="344"/>
      <c r="B21" s="341"/>
      <c r="C21" s="341"/>
      <c r="D21" s="341"/>
      <c r="E21" s="342"/>
    </row>
    <row r="22" spans="1:5" x14ac:dyDescent="0.3">
      <c r="A22" s="340" t="s">
        <v>309</v>
      </c>
      <c r="B22" s="341"/>
      <c r="C22" s="341"/>
      <c r="D22" s="341"/>
      <c r="E22" s="342"/>
    </row>
    <row r="23" spans="1:5" x14ac:dyDescent="0.3">
      <c r="A23" s="340" t="s">
        <v>310</v>
      </c>
      <c r="B23" s="341"/>
      <c r="C23" s="341"/>
      <c r="D23" s="341"/>
      <c r="E23" s="342"/>
    </row>
    <row r="24" spans="1:5" x14ac:dyDescent="0.3">
      <c r="A24" s="343" t="s">
        <v>4</v>
      </c>
      <c r="B24" s="341"/>
      <c r="C24" s="341"/>
      <c r="D24" s="341"/>
      <c r="E24" s="342"/>
    </row>
    <row r="25" spans="1:5" x14ac:dyDescent="0.3">
      <c r="A25" s="343" t="s">
        <v>5</v>
      </c>
      <c r="B25" s="341"/>
      <c r="C25" s="341"/>
      <c r="D25" s="341"/>
      <c r="E25" s="342"/>
    </row>
    <row r="26" spans="1:5" x14ac:dyDescent="0.3">
      <c r="A26" s="343" t="s">
        <v>6</v>
      </c>
      <c r="B26" s="341"/>
      <c r="C26" s="341"/>
      <c r="D26" s="341"/>
      <c r="E26" s="342"/>
    </row>
    <row r="27" spans="1:5" ht="5.25" customHeight="1" x14ac:dyDescent="0.3">
      <c r="A27" s="345"/>
      <c r="B27" s="341"/>
      <c r="C27" s="341"/>
      <c r="D27" s="341"/>
      <c r="E27" s="342"/>
    </row>
    <row r="28" spans="1:5" x14ac:dyDescent="0.3">
      <c r="A28" s="346" t="s">
        <v>306</v>
      </c>
      <c r="B28" s="341"/>
      <c r="C28" s="341"/>
      <c r="D28" s="341"/>
      <c r="E28" s="342"/>
    </row>
    <row r="29" spans="1:5" x14ac:dyDescent="0.3">
      <c r="A29" s="343" t="s">
        <v>8</v>
      </c>
      <c r="B29" s="341"/>
      <c r="C29" s="341"/>
      <c r="D29" s="341"/>
      <c r="E29" s="342"/>
    </row>
    <row r="30" spans="1:5" x14ac:dyDescent="0.3">
      <c r="A30" s="343" t="s">
        <v>7</v>
      </c>
      <c r="B30" s="341"/>
      <c r="C30" s="341"/>
      <c r="D30" s="341"/>
      <c r="E30" s="342"/>
    </row>
    <row r="31" spans="1:5" x14ac:dyDescent="0.3">
      <c r="A31" s="343" t="s">
        <v>5</v>
      </c>
      <c r="B31" s="341"/>
      <c r="C31" s="341"/>
      <c r="D31" s="341"/>
      <c r="E31" s="342"/>
    </row>
    <row r="32" spans="1:5" x14ac:dyDescent="0.3">
      <c r="A32" s="343" t="s">
        <v>6</v>
      </c>
      <c r="B32" s="341"/>
      <c r="C32" s="341"/>
      <c r="D32" s="341"/>
      <c r="E32" s="342"/>
    </row>
    <row r="33" spans="1:5" ht="3.75" customHeight="1" x14ac:dyDescent="0.3">
      <c r="A33" s="345"/>
      <c r="B33" s="341"/>
      <c r="C33" s="341"/>
      <c r="D33" s="341"/>
      <c r="E33" s="342"/>
    </row>
    <row r="34" spans="1:5" x14ac:dyDescent="0.3">
      <c r="A34" s="343" t="s">
        <v>9</v>
      </c>
      <c r="B34" s="341"/>
      <c r="C34" s="341"/>
      <c r="D34" s="341"/>
      <c r="E34" s="342"/>
    </row>
    <row r="35" spans="1:5" x14ac:dyDescent="0.3">
      <c r="A35" s="346" t="s">
        <v>10</v>
      </c>
      <c r="B35" s="341"/>
      <c r="C35" s="341"/>
      <c r="D35" s="561">
        <v>4436201</v>
      </c>
      <c r="E35" s="562">
        <v>25411370</v>
      </c>
    </row>
    <row r="36" spans="1:5" ht="7.5" customHeight="1" x14ac:dyDescent="0.3">
      <c r="A36" s="345"/>
      <c r="B36" s="341"/>
      <c r="C36" s="341"/>
      <c r="D36" s="341"/>
      <c r="E36" s="342"/>
    </row>
    <row r="37" spans="1:5" x14ac:dyDescent="0.3">
      <c r="A37" s="346" t="s">
        <v>11</v>
      </c>
      <c r="B37" s="341"/>
      <c r="C37" s="341"/>
      <c r="D37" s="341"/>
      <c r="E37" s="342"/>
    </row>
    <row r="38" spans="1:5" ht="5.25" customHeight="1" thickBot="1" x14ac:dyDescent="0.35">
      <c r="A38" s="347"/>
      <c r="B38" s="348"/>
      <c r="C38" s="348"/>
      <c r="D38" s="348"/>
      <c r="E38" s="349"/>
    </row>
    <row r="39" spans="1:5" ht="6" customHeight="1" thickBot="1" x14ac:dyDescent="0.35">
      <c r="A39" s="146"/>
      <c r="B39" s="146"/>
      <c r="C39" s="146"/>
      <c r="D39" s="146"/>
      <c r="E39" s="146"/>
    </row>
    <row r="40" spans="1:5" x14ac:dyDescent="0.3">
      <c r="A40" s="350"/>
      <c r="B40" s="351"/>
      <c r="C40" s="351"/>
      <c r="D40" s="351"/>
      <c r="E40" s="352"/>
    </row>
    <row r="41" spans="1:5" ht="7.5" customHeight="1" x14ac:dyDescent="0.3">
      <c r="A41" s="345"/>
      <c r="B41" s="353"/>
      <c r="C41" s="353"/>
      <c r="D41" s="353"/>
      <c r="E41" s="354"/>
    </row>
    <row r="42" spans="1:5" x14ac:dyDescent="0.3">
      <c r="A42" s="345"/>
      <c r="B42" s="353"/>
      <c r="C42" s="353"/>
      <c r="D42" s="353"/>
      <c r="E42" s="354"/>
    </row>
    <row r="43" spans="1:5" ht="24.75" customHeight="1" x14ac:dyDescent="0.3">
      <c r="A43" s="345"/>
      <c r="B43" s="353"/>
      <c r="C43" s="353"/>
      <c r="D43" s="353"/>
      <c r="E43" s="354"/>
    </row>
    <row r="44" spans="1:5" ht="30.75" customHeight="1" thickBot="1" x14ac:dyDescent="0.35">
      <c r="A44" s="702" t="s">
        <v>389</v>
      </c>
      <c r="B44" s="703"/>
      <c r="C44" s="703"/>
      <c r="D44" s="703"/>
      <c r="E44" s="704"/>
    </row>
    <row r="45" spans="1:5" x14ac:dyDescent="0.3">
      <c r="A45" s="146"/>
      <c r="B45" s="146"/>
      <c r="C45" s="146"/>
      <c r="D45" s="146"/>
      <c r="E45" s="146"/>
    </row>
    <row r="46" spans="1:5" x14ac:dyDescent="0.3">
      <c r="A46" s="146"/>
      <c r="B46" s="146"/>
      <c r="C46" s="146"/>
      <c r="D46" s="146"/>
      <c r="E46" s="146"/>
    </row>
    <row r="47" spans="1:5" x14ac:dyDescent="0.3">
      <c r="A47" s="146"/>
      <c r="B47" s="146"/>
      <c r="C47" s="146"/>
      <c r="D47" s="146"/>
      <c r="E47" s="146"/>
    </row>
    <row r="48" spans="1:5" x14ac:dyDescent="0.3">
      <c r="A48" s="146"/>
      <c r="B48" s="146"/>
      <c r="C48" s="146"/>
      <c r="D48" s="146"/>
      <c r="E48" s="146"/>
    </row>
    <row r="49" s="146" customFormat="1" x14ac:dyDescent="0.3"/>
    <row r="50" s="146" customFormat="1" x14ac:dyDescent="0.3"/>
    <row r="51" s="146" customFormat="1" x14ac:dyDescent="0.3"/>
    <row r="52" s="146" customFormat="1" x14ac:dyDescent="0.3"/>
    <row r="53" s="146" customFormat="1" x14ac:dyDescent="0.3"/>
    <row r="54" s="146" customFormat="1" x14ac:dyDescent="0.3"/>
    <row r="55" s="146" customFormat="1" x14ac:dyDescent="0.3"/>
    <row r="56" s="146" customFormat="1" x14ac:dyDescent="0.3"/>
    <row r="57" s="146" customFormat="1" x14ac:dyDescent="0.3"/>
    <row r="58" s="146" customFormat="1" x14ac:dyDescent="0.3"/>
    <row r="59" s="146" customFormat="1" x14ac:dyDescent="0.3"/>
    <row r="60" s="146" customFormat="1" x14ac:dyDescent="0.3"/>
    <row r="61" s="146" customFormat="1" x14ac:dyDescent="0.3"/>
    <row r="62" s="146" customFormat="1" x14ac:dyDescent="0.3"/>
    <row r="63" s="146" customFormat="1" x14ac:dyDescent="0.3"/>
    <row r="64" s="146" customFormat="1" x14ac:dyDescent="0.3"/>
    <row r="65" s="146" customFormat="1" x14ac:dyDescent="0.3"/>
    <row r="66" s="146" customFormat="1" x14ac:dyDescent="0.3"/>
    <row r="67" s="146" customFormat="1" x14ac:dyDescent="0.3"/>
    <row r="68" s="146" customFormat="1" x14ac:dyDescent="0.3"/>
    <row r="69" s="146" customFormat="1" x14ac:dyDescent="0.3"/>
    <row r="70" s="146" customFormat="1" x14ac:dyDescent="0.3"/>
    <row r="71" s="146" customFormat="1" x14ac:dyDescent="0.3"/>
    <row r="72" s="146" customFormat="1" x14ac:dyDescent="0.3"/>
    <row r="73" s="146" customFormat="1" x14ac:dyDescent="0.3"/>
    <row r="74" s="146" customFormat="1" x14ac:dyDescent="0.3"/>
    <row r="75" s="146" customFormat="1" x14ac:dyDescent="0.3"/>
    <row r="76" s="146" customFormat="1" x14ac:dyDescent="0.3"/>
    <row r="77" s="146" customFormat="1" x14ac:dyDescent="0.3"/>
    <row r="78" s="146" customFormat="1" x14ac:dyDescent="0.3"/>
    <row r="79" s="146" customFormat="1" x14ac:dyDescent="0.3"/>
    <row r="80" s="146" customFormat="1" x14ac:dyDescent="0.3"/>
    <row r="81" s="146" customFormat="1" x14ac:dyDescent="0.3"/>
    <row r="82" s="146" customFormat="1" x14ac:dyDescent="0.3"/>
    <row r="83" s="146" customFormat="1" x14ac:dyDescent="0.3"/>
    <row r="84" s="146" customFormat="1" x14ac:dyDescent="0.3"/>
    <row r="85" s="146" customFormat="1" x14ac:dyDescent="0.3"/>
    <row r="86" s="146" customFormat="1" x14ac:dyDescent="0.3"/>
    <row r="87" s="146" customFormat="1" x14ac:dyDescent="0.3"/>
    <row r="88" s="146" customFormat="1" x14ac:dyDescent="0.3"/>
    <row r="89" s="146" customFormat="1" x14ac:dyDescent="0.3"/>
    <row r="90" s="146" customFormat="1" x14ac:dyDescent="0.3"/>
    <row r="91" s="146" customFormat="1" x14ac:dyDescent="0.3"/>
    <row r="92" s="146" customFormat="1" x14ac:dyDescent="0.3"/>
    <row r="93" s="146" customFormat="1" x14ac:dyDescent="0.3"/>
    <row r="94" s="146" customFormat="1" x14ac:dyDescent="0.3"/>
    <row r="95" s="146" customFormat="1" x14ac:dyDescent="0.3"/>
    <row r="96" s="146" customFormat="1" x14ac:dyDescent="0.3"/>
    <row r="97" s="146" customFormat="1" x14ac:dyDescent="0.3"/>
    <row r="98" s="146" customFormat="1" x14ac:dyDescent="0.3"/>
    <row r="99" s="146" customFormat="1" x14ac:dyDescent="0.3"/>
    <row r="100" s="146" customFormat="1" x14ac:dyDescent="0.3"/>
    <row r="101" s="146" customFormat="1" x14ac:dyDescent="0.3"/>
    <row r="102" s="146" customFormat="1" x14ac:dyDescent="0.3"/>
    <row r="103" s="146" customFormat="1" x14ac:dyDescent="0.3"/>
    <row r="104" s="146" customFormat="1" x14ac:dyDescent="0.3"/>
    <row r="105" s="146" customFormat="1" x14ac:dyDescent="0.3"/>
    <row r="106" s="146" customFormat="1" x14ac:dyDescent="0.3"/>
    <row r="107" s="146" customFormat="1" x14ac:dyDescent="0.3"/>
    <row r="108" s="146" customFormat="1" x14ac:dyDescent="0.3"/>
    <row r="109" s="146" customFormat="1" x14ac:dyDescent="0.3"/>
    <row r="110" s="146" customFormat="1" x14ac:dyDescent="0.3"/>
    <row r="111" s="146" customFormat="1" x14ac:dyDescent="0.3"/>
    <row r="112" s="146" customFormat="1" x14ac:dyDescent="0.3"/>
    <row r="113" s="146" customFormat="1" x14ac:dyDescent="0.3"/>
    <row r="114" s="146" customFormat="1" x14ac:dyDescent="0.3"/>
    <row r="115" s="146" customFormat="1" x14ac:dyDescent="0.3"/>
    <row r="116" s="146" customFormat="1" x14ac:dyDescent="0.3"/>
    <row r="117" s="146" customFormat="1" x14ac:dyDescent="0.3"/>
    <row r="118" s="146" customFormat="1" x14ac:dyDescent="0.3"/>
    <row r="119" s="146" customFormat="1" x14ac:dyDescent="0.3"/>
    <row r="120" s="146" customFormat="1" x14ac:dyDescent="0.3"/>
    <row r="121" s="146" customFormat="1" x14ac:dyDescent="0.3"/>
    <row r="122" s="146" customFormat="1" x14ac:dyDescent="0.3"/>
    <row r="123" s="146" customFormat="1" x14ac:dyDescent="0.3"/>
    <row r="124" s="146" customFormat="1" x14ac:dyDescent="0.3"/>
    <row r="125" s="146" customFormat="1" x14ac:dyDescent="0.3"/>
    <row r="126" s="146" customFormat="1" x14ac:dyDescent="0.3"/>
    <row r="127" s="146" customFormat="1" x14ac:dyDescent="0.3"/>
    <row r="128" s="146" customFormat="1" x14ac:dyDescent="0.3"/>
    <row r="129" s="146" customFormat="1" x14ac:dyDescent="0.3"/>
    <row r="130" s="146" customFormat="1" x14ac:dyDescent="0.3"/>
    <row r="131" s="146" customFormat="1" x14ac:dyDescent="0.3"/>
    <row r="132" s="146" customFormat="1" x14ac:dyDescent="0.3"/>
    <row r="133" s="146" customFormat="1" x14ac:dyDescent="0.3"/>
    <row r="134" s="146" customFormat="1" x14ac:dyDescent="0.3"/>
    <row r="135" s="146" customFormat="1" x14ac:dyDescent="0.3"/>
    <row r="136" s="146" customFormat="1" x14ac:dyDescent="0.3"/>
    <row r="137" s="146" customFormat="1" x14ac:dyDescent="0.3"/>
    <row r="138" s="146" customFormat="1" x14ac:dyDescent="0.3"/>
    <row r="139" s="146" customFormat="1" x14ac:dyDescent="0.3"/>
    <row r="140" s="146" customFormat="1" x14ac:dyDescent="0.3"/>
    <row r="141" s="146" customFormat="1" x14ac:dyDescent="0.3"/>
    <row r="142" s="146" customFormat="1" x14ac:dyDescent="0.3"/>
    <row r="143" s="146" customFormat="1" x14ac:dyDescent="0.3"/>
    <row r="144" s="146" customFormat="1" x14ac:dyDescent="0.3"/>
    <row r="145" s="146" customFormat="1" x14ac:dyDescent="0.3"/>
    <row r="146" s="146" customFormat="1" x14ac:dyDescent="0.3"/>
    <row r="147" s="146" customFormat="1" x14ac:dyDescent="0.3"/>
    <row r="148" s="146" customFormat="1" x14ac:dyDescent="0.3"/>
    <row r="149" s="146" customFormat="1" x14ac:dyDescent="0.3"/>
    <row r="150" s="146" customFormat="1" x14ac:dyDescent="0.3"/>
    <row r="151" s="146" customFormat="1" x14ac:dyDescent="0.3"/>
    <row r="152" s="146" customFormat="1" x14ac:dyDescent="0.3"/>
    <row r="153" s="146" customFormat="1" x14ac:dyDescent="0.3"/>
    <row r="154" s="146" customFormat="1" x14ac:dyDescent="0.3"/>
    <row r="155" s="146" customFormat="1" x14ac:dyDescent="0.3"/>
    <row r="156" s="146" customFormat="1" x14ac:dyDescent="0.3"/>
    <row r="157" s="146" customFormat="1" x14ac:dyDescent="0.3"/>
    <row r="158" s="146" customFormat="1" x14ac:dyDescent="0.3"/>
    <row r="159" s="146" customFormat="1" x14ac:dyDescent="0.3"/>
    <row r="160" s="146" customFormat="1" x14ac:dyDescent="0.3"/>
    <row r="161" s="146" customFormat="1" x14ac:dyDescent="0.3"/>
    <row r="162" s="146" customFormat="1" x14ac:dyDescent="0.3"/>
    <row r="163" s="146" customFormat="1" x14ac:dyDescent="0.3"/>
    <row r="164" s="146" customFormat="1" x14ac:dyDescent="0.3"/>
    <row r="165" s="146" customFormat="1" x14ac:dyDescent="0.3"/>
    <row r="166" s="146" customFormat="1" x14ac:dyDescent="0.3"/>
    <row r="167" s="146" customFormat="1" x14ac:dyDescent="0.3"/>
    <row r="168" s="146" customFormat="1" x14ac:dyDescent="0.3"/>
  </sheetData>
  <mergeCells count="4">
    <mergeCell ref="A1:E1"/>
    <mergeCell ref="A2:E2"/>
    <mergeCell ref="A3:E3"/>
    <mergeCell ref="A44:E44"/>
  </mergeCells>
  <phoneticPr fontId="10" type="noConversion"/>
  <printOptions horizontalCentered="1" verticalCentered="1"/>
  <pageMargins left="0.9055118110236221" right="1.1023622047244095" top="0.74803149606299213" bottom="0.74803149606299213" header="0.31496062992125984" footer="0.31496062992125984"/>
  <pageSetup scale="8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10"/>
  <sheetViews>
    <sheetView zoomScale="90" zoomScaleNormal="90" workbookViewId="0">
      <selection activeCell="G3" sqref="G3"/>
    </sheetView>
  </sheetViews>
  <sheetFormatPr baseColWidth="10" defaultColWidth="11.375" defaultRowHeight="15.75" x14ac:dyDescent="0.25"/>
  <cols>
    <col min="1" max="3" width="11.375" style="18"/>
    <col min="4" max="4" width="63.25" style="18" customWidth="1"/>
    <col min="5" max="16384" width="11.375" style="18"/>
  </cols>
  <sheetData>
    <row r="1" spans="4:4" ht="16.5" thickBot="1" x14ac:dyDescent="0.3">
      <c r="D1" s="25" t="s">
        <v>49</v>
      </c>
    </row>
    <row r="2" spans="4:4" ht="16.5" thickBot="1" x14ac:dyDescent="0.3">
      <c r="D2" s="25" t="s">
        <v>24</v>
      </c>
    </row>
    <row r="3" spans="4:4" ht="204" customHeight="1" thickBot="1" x14ac:dyDescent="0.3">
      <c r="D3" s="14" t="s">
        <v>50</v>
      </c>
    </row>
    <row r="4" spans="4:4" ht="16.5" thickBot="1" x14ac:dyDescent="0.3">
      <c r="D4" s="25" t="s">
        <v>30</v>
      </c>
    </row>
    <row r="5" spans="4:4" ht="31.5" x14ac:dyDescent="0.25">
      <c r="D5" s="14" t="s">
        <v>51</v>
      </c>
    </row>
    <row r="6" spans="4:4" ht="31.5" x14ac:dyDescent="0.25">
      <c r="D6" s="14" t="s">
        <v>52</v>
      </c>
    </row>
    <row r="7" spans="4:4" ht="31.5" x14ac:dyDescent="0.25">
      <c r="D7" s="14" t="s">
        <v>53</v>
      </c>
    </row>
    <row r="8" spans="4:4" ht="19.5" customHeight="1" thickBot="1" x14ac:dyDescent="0.3">
      <c r="D8" s="14" t="s">
        <v>54</v>
      </c>
    </row>
    <row r="9" spans="4:4" ht="16.5" thickBot="1" x14ac:dyDescent="0.3">
      <c r="D9" s="53" t="s">
        <v>33</v>
      </c>
    </row>
    <row r="10" spans="4:4" ht="221.25" thickBot="1" x14ac:dyDescent="0.3">
      <c r="D10" s="54" t="s">
        <v>373</v>
      </c>
    </row>
  </sheetData>
  <phoneticPr fontId="10" type="noConversion"/>
  <pageMargins left="1.3779527559055118" right="0.70866141732283472" top="0.74803149606299213" bottom="0.74803149606299213" header="0.31496062992125984" footer="0.31496062992125984"/>
  <pageSetup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33FF"/>
  </sheetPr>
  <dimension ref="A1:N39"/>
  <sheetViews>
    <sheetView workbookViewId="0">
      <selection activeCell="D8" sqref="D8"/>
    </sheetView>
  </sheetViews>
  <sheetFormatPr baseColWidth="10" defaultColWidth="11.375" defaultRowHeight="16.5" x14ac:dyDescent="0.3"/>
  <cols>
    <col min="1" max="1" width="0.875" style="152" customWidth="1"/>
    <col min="2" max="2" width="13.5" style="152" customWidth="1"/>
    <col min="3" max="3" width="33.25" style="152" customWidth="1"/>
    <col min="4" max="4" width="23.75" style="152" customWidth="1"/>
    <col min="5" max="5" width="24.25" style="152" customWidth="1"/>
    <col min="6" max="6" width="19" style="152" customWidth="1"/>
    <col min="7" max="7" width="1.25" style="152" customWidth="1"/>
    <col min="8" max="14" width="11.375" style="178"/>
    <col min="15" max="16384" width="11.375" style="152"/>
  </cols>
  <sheetData>
    <row r="1" spans="1:7" ht="18.75" thickBot="1" x14ac:dyDescent="0.35">
      <c r="A1" s="150"/>
      <c r="B1" s="150"/>
      <c r="C1" s="150"/>
      <c r="D1" s="150"/>
      <c r="E1" s="150"/>
      <c r="F1" s="151"/>
      <c r="G1" s="150"/>
    </row>
    <row r="2" spans="1:7" ht="23.25" customHeight="1" x14ac:dyDescent="0.3">
      <c r="B2" s="563" t="s">
        <v>603</v>
      </c>
      <c r="C2" s="754" t="s">
        <v>605</v>
      </c>
      <c r="D2" s="754"/>
      <c r="E2" s="754"/>
      <c r="F2" s="564" t="s">
        <v>651</v>
      </c>
    </row>
    <row r="3" spans="1:7" ht="28.5" customHeight="1" x14ac:dyDescent="0.3">
      <c r="B3" s="565"/>
      <c r="C3" s="706" t="s">
        <v>604</v>
      </c>
      <c r="D3" s="706"/>
      <c r="E3" s="706"/>
      <c r="F3" s="707"/>
    </row>
    <row r="4" spans="1:7" ht="21" customHeight="1" thickBot="1" x14ac:dyDescent="0.35">
      <c r="A4" s="150"/>
      <c r="B4" s="566"/>
      <c r="C4" s="755" t="str">
        <f>'7 - Edo. Ana. Deu. y Pas.'!A3</f>
        <v>DEL MES DE ENERO AL MES DICIEMBRE DEL 2017</v>
      </c>
      <c r="D4" s="755"/>
      <c r="E4" s="755"/>
      <c r="F4" s="756"/>
      <c r="G4" s="150"/>
    </row>
    <row r="5" spans="1:7" ht="26.25" thickBot="1" x14ac:dyDescent="0.35">
      <c r="A5" s="150"/>
      <c r="B5" s="153" t="s">
        <v>328</v>
      </c>
      <c r="C5" s="153" t="s">
        <v>23</v>
      </c>
      <c r="D5" s="153" t="s">
        <v>329</v>
      </c>
      <c r="E5" s="153" t="s">
        <v>330</v>
      </c>
      <c r="F5" s="154" t="s">
        <v>331</v>
      </c>
      <c r="G5" s="150"/>
    </row>
    <row r="6" spans="1:7" ht="18.75" customHeight="1" thickBot="1" x14ac:dyDescent="0.35">
      <c r="A6" s="150"/>
      <c r="B6" s="155">
        <v>22600</v>
      </c>
      <c r="C6" s="156" t="s">
        <v>332</v>
      </c>
      <c r="D6" s="157"/>
      <c r="E6" s="157"/>
      <c r="F6" s="158"/>
      <c r="G6" s="150"/>
    </row>
    <row r="7" spans="1:7" ht="29.25" customHeight="1" thickBot="1" x14ac:dyDescent="0.35">
      <c r="A7" s="150"/>
      <c r="B7" s="355">
        <v>22630</v>
      </c>
      <c r="C7" s="745" t="s">
        <v>333</v>
      </c>
      <c r="D7" s="746"/>
      <c r="E7" s="746"/>
      <c r="F7" s="747"/>
      <c r="G7" s="150"/>
    </row>
    <row r="8" spans="1:7" ht="48" customHeight="1" thickBot="1" x14ac:dyDescent="0.35">
      <c r="A8" s="150"/>
      <c r="B8" s="159"/>
      <c r="C8" s="160"/>
      <c r="D8" s="161"/>
      <c r="E8" s="162"/>
      <c r="F8" s="163">
        <v>0</v>
      </c>
      <c r="G8" s="150"/>
    </row>
    <row r="9" spans="1:7" ht="48" customHeight="1" thickBot="1" x14ac:dyDescent="0.35">
      <c r="A9" s="150"/>
      <c r="B9" s="159"/>
      <c r="C9" s="160"/>
      <c r="D9" s="161"/>
      <c r="E9" s="162"/>
      <c r="F9" s="164">
        <v>0</v>
      </c>
      <c r="G9" s="150"/>
    </row>
    <row r="10" spans="1:7" ht="48" customHeight="1" thickBot="1" x14ac:dyDescent="0.35">
      <c r="A10" s="150"/>
      <c r="B10" s="159"/>
      <c r="C10" s="160"/>
      <c r="D10" s="161"/>
      <c r="E10" s="162"/>
      <c r="F10" s="164">
        <v>0</v>
      </c>
      <c r="G10" s="150"/>
    </row>
    <row r="11" spans="1:7" ht="24" customHeight="1" thickBot="1" x14ac:dyDescent="0.35">
      <c r="A11" s="150"/>
      <c r="B11" s="165"/>
      <c r="C11" s="165"/>
      <c r="D11" s="166"/>
      <c r="E11" s="166"/>
      <c r="F11" s="167"/>
      <c r="G11" s="150"/>
    </row>
    <row r="12" spans="1:7" ht="24" customHeight="1" thickBot="1" x14ac:dyDescent="0.35">
      <c r="A12" s="150"/>
      <c r="B12" s="165"/>
      <c r="C12" s="168"/>
      <c r="D12" s="169"/>
      <c r="E12" s="169"/>
      <c r="F12" s="170"/>
      <c r="G12" s="150"/>
    </row>
    <row r="13" spans="1:7" ht="42" customHeight="1" thickBot="1" x14ac:dyDescent="0.35">
      <c r="A13" s="150"/>
      <c r="B13" s="748" t="s">
        <v>334</v>
      </c>
      <c r="C13" s="749"/>
      <c r="D13" s="749"/>
      <c r="E13" s="750"/>
      <c r="F13" s="171">
        <f>SUM(F7:F10)</f>
        <v>0</v>
      </c>
      <c r="G13" s="150"/>
    </row>
    <row r="14" spans="1:7" x14ac:dyDescent="0.3">
      <c r="A14" s="150"/>
      <c r="B14" s="172"/>
      <c r="C14" s="173"/>
      <c r="D14" s="173"/>
      <c r="E14" s="173"/>
      <c r="F14" s="174"/>
      <c r="G14" s="150"/>
    </row>
    <row r="15" spans="1:7" ht="8.25" customHeight="1" x14ac:dyDescent="0.3">
      <c r="A15" s="150"/>
      <c r="B15" s="175"/>
      <c r="C15" s="176"/>
      <c r="D15" s="176"/>
      <c r="E15" s="176"/>
      <c r="F15" s="177"/>
      <c r="G15" s="150"/>
    </row>
    <row r="16" spans="1:7" x14ac:dyDescent="0.3">
      <c r="A16" s="178"/>
      <c r="B16" s="179"/>
      <c r="C16" s="176"/>
      <c r="D16" s="176"/>
      <c r="E16" s="176"/>
      <c r="F16" s="177"/>
      <c r="G16" s="150"/>
    </row>
    <row r="17" spans="1:7" x14ac:dyDescent="0.3">
      <c r="A17" s="178"/>
      <c r="B17" s="179"/>
      <c r="C17" s="176"/>
      <c r="D17" s="176"/>
      <c r="E17" s="176"/>
      <c r="F17" s="177"/>
      <c r="G17" s="150"/>
    </row>
    <row r="18" spans="1:7" x14ac:dyDescent="0.3">
      <c r="A18" s="150"/>
      <c r="B18" s="175"/>
      <c r="C18" s="176"/>
      <c r="D18" s="176"/>
      <c r="E18" s="176"/>
      <c r="F18" s="177"/>
      <c r="G18" s="150"/>
    </row>
    <row r="19" spans="1:7" ht="31.5" customHeight="1" x14ac:dyDescent="0.3">
      <c r="A19" s="150"/>
      <c r="B19" s="711" t="s">
        <v>389</v>
      </c>
      <c r="C19" s="712"/>
      <c r="D19" s="712"/>
      <c r="E19" s="712"/>
      <c r="F19" s="713"/>
      <c r="G19" s="150"/>
    </row>
    <row r="20" spans="1:7" ht="17.25" thickBot="1" x14ac:dyDescent="0.35">
      <c r="A20" s="150"/>
      <c r="B20" s="180"/>
      <c r="C20" s="181"/>
      <c r="D20" s="181"/>
      <c r="E20" s="181"/>
      <c r="F20" s="182"/>
      <c r="G20" s="150"/>
    </row>
    <row r="21" spans="1:7" x14ac:dyDescent="0.3">
      <c r="A21" s="150"/>
      <c r="B21" s="150"/>
      <c r="C21" s="150"/>
      <c r="D21" s="150"/>
      <c r="E21" s="150"/>
      <c r="F21" s="150"/>
      <c r="G21" s="150"/>
    </row>
    <row r="22" spans="1:7" x14ac:dyDescent="0.3">
      <c r="A22" s="150"/>
      <c r="B22" s="150"/>
      <c r="C22" s="150"/>
      <c r="D22" s="150"/>
      <c r="E22" s="150"/>
      <c r="F22" s="150"/>
      <c r="G22" s="150"/>
    </row>
    <row r="23" spans="1:7" x14ac:dyDescent="0.3">
      <c r="A23" s="150"/>
      <c r="B23" s="150"/>
      <c r="C23" s="150"/>
      <c r="D23" s="150"/>
      <c r="E23" s="150"/>
      <c r="F23" s="150"/>
      <c r="G23" s="150"/>
    </row>
    <row r="24" spans="1:7" x14ac:dyDescent="0.3">
      <c r="A24" s="150"/>
      <c r="B24" s="150"/>
      <c r="C24" s="150"/>
      <c r="D24" s="150"/>
      <c r="E24" s="150"/>
      <c r="F24" s="150"/>
      <c r="G24" s="150"/>
    </row>
    <row r="25" spans="1:7" x14ac:dyDescent="0.3">
      <c r="A25" s="150"/>
      <c r="B25" s="150"/>
      <c r="C25" s="150"/>
      <c r="D25" s="150"/>
      <c r="E25" s="150"/>
      <c r="F25" s="150"/>
      <c r="G25" s="150"/>
    </row>
    <row r="26" spans="1:7" x14ac:dyDescent="0.3">
      <c r="A26" s="150"/>
      <c r="B26" s="150"/>
      <c r="C26" s="150"/>
      <c r="D26" s="150"/>
      <c r="E26" s="150"/>
      <c r="F26" s="150"/>
      <c r="G26" s="150"/>
    </row>
    <row r="27" spans="1:7" x14ac:dyDescent="0.3">
      <c r="A27" s="150"/>
      <c r="B27" s="150"/>
      <c r="C27" s="150"/>
      <c r="D27" s="150"/>
      <c r="E27" s="150"/>
      <c r="F27" s="150"/>
      <c r="G27" s="150"/>
    </row>
    <row r="28" spans="1:7" x14ac:dyDescent="0.3">
      <c r="A28" s="150"/>
      <c r="B28" s="150"/>
      <c r="C28" s="150"/>
      <c r="D28" s="150"/>
      <c r="E28" s="150"/>
      <c r="F28" s="150"/>
      <c r="G28" s="150"/>
    </row>
    <row r="29" spans="1:7" x14ac:dyDescent="0.3">
      <c r="A29" s="183" t="s">
        <v>335</v>
      </c>
      <c r="B29" s="150"/>
      <c r="C29" s="150"/>
      <c r="D29" s="150"/>
      <c r="E29" s="150"/>
      <c r="F29" s="150"/>
      <c r="G29" s="150"/>
    </row>
    <row r="30" spans="1:7" x14ac:dyDescent="0.3">
      <c r="A30" s="184" t="s">
        <v>336</v>
      </c>
      <c r="B30" s="150"/>
      <c r="C30" s="150"/>
      <c r="D30" s="150"/>
      <c r="E30" s="150"/>
      <c r="F30" s="150"/>
      <c r="G30" s="150"/>
    </row>
    <row r="32" spans="1:7" ht="17.25" thickBot="1" x14ac:dyDescent="0.35"/>
    <row r="33" spans="3:6" x14ac:dyDescent="0.3">
      <c r="C33" s="751" t="s">
        <v>337</v>
      </c>
      <c r="D33" s="752"/>
      <c r="E33" s="752"/>
      <c r="F33" s="753"/>
    </row>
    <row r="34" spans="3:6" x14ac:dyDescent="0.3">
      <c r="C34" s="185"/>
      <c r="D34" s="186"/>
      <c r="E34" s="186"/>
      <c r="F34" s="187"/>
    </row>
    <row r="35" spans="3:6" ht="35.25" customHeight="1" x14ac:dyDescent="0.3">
      <c r="C35" s="760" t="s">
        <v>338</v>
      </c>
      <c r="D35" s="761"/>
      <c r="E35" s="761"/>
      <c r="F35" s="762"/>
    </row>
    <row r="36" spans="3:6" ht="82.5" customHeight="1" x14ac:dyDescent="0.3">
      <c r="C36" s="763" t="s">
        <v>339</v>
      </c>
      <c r="D36" s="764"/>
      <c r="E36" s="764"/>
      <c r="F36" s="765"/>
    </row>
    <row r="37" spans="3:6" ht="82.5" customHeight="1" x14ac:dyDescent="0.3">
      <c r="C37" s="763" t="s">
        <v>340</v>
      </c>
      <c r="D37" s="766"/>
      <c r="E37" s="766"/>
      <c r="F37" s="767"/>
    </row>
    <row r="38" spans="3:6" ht="54.75" customHeight="1" x14ac:dyDescent="0.3">
      <c r="C38" s="768" t="s">
        <v>341</v>
      </c>
      <c r="D38" s="769"/>
      <c r="E38" s="769"/>
      <c r="F38" s="770"/>
    </row>
    <row r="39" spans="3:6" ht="45.75" customHeight="1" thickBot="1" x14ac:dyDescent="0.35">
      <c r="C39" s="757" t="s">
        <v>342</v>
      </c>
      <c r="D39" s="758"/>
      <c r="E39" s="758"/>
      <c r="F39" s="759"/>
    </row>
  </sheetData>
  <mergeCells count="12">
    <mergeCell ref="C39:F39"/>
    <mergeCell ref="C35:F35"/>
    <mergeCell ref="C36:F36"/>
    <mergeCell ref="C37:F37"/>
    <mergeCell ref="C38:F38"/>
    <mergeCell ref="C7:F7"/>
    <mergeCell ref="B13:E13"/>
    <mergeCell ref="C33:F33"/>
    <mergeCell ref="B19:F19"/>
    <mergeCell ref="C2:E2"/>
    <mergeCell ref="C3:F3"/>
    <mergeCell ref="C4:F4"/>
  </mergeCells>
  <phoneticPr fontId="10" type="noConversion"/>
  <pageMargins left="0.98425196850393704" right="0.98425196850393704" top="1.3779527559055118" bottom="1.1811023622047245" header="0" footer="0"/>
  <pageSetup scale="9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D14"/>
  <sheetViews>
    <sheetView zoomScale="90" zoomScaleNormal="90" workbookViewId="0">
      <selection activeCell="D12" sqref="D12"/>
    </sheetView>
  </sheetViews>
  <sheetFormatPr baseColWidth="10" defaultColWidth="11.375" defaultRowHeight="16.5" x14ac:dyDescent="0.3"/>
  <cols>
    <col min="1" max="3" width="11.375" style="16"/>
    <col min="4" max="4" width="60" style="16" customWidth="1"/>
    <col min="5" max="16384" width="11.375" style="16"/>
  </cols>
  <sheetData>
    <row r="2" spans="4:4" x14ac:dyDescent="0.3">
      <c r="D2" s="56" t="s">
        <v>231</v>
      </c>
    </row>
    <row r="3" spans="4:4" ht="17.25" thickBot="1" x14ac:dyDescent="0.35"/>
    <row r="4" spans="4:4" ht="17.25" thickBot="1" x14ac:dyDescent="0.35">
      <c r="D4" s="22" t="s">
        <v>22</v>
      </c>
    </row>
    <row r="5" spans="4:4" ht="17.25" thickBot="1" x14ac:dyDescent="0.35">
      <c r="D5" s="22" t="s">
        <v>24</v>
      </c>
    </row>
    <row r="6" spans="4:4" ht="53.25" customHeight="1" x14ac:dyDescent="0.3">
      <c r="D6" s="14" t="s">
        <v>55</v>
      </c>
    </row>
    <row r="7" spans="4:4" x14ac:dyDescent="0.3">
      <c r="D7" s="24" t="s">
        <v>56</v>
      </c>
    </row>
    <row r="8" spans="4:4" ht="76.5" customHeight="1" x14ac:dyDescent="0.3">
      <c r="D8" s="14" t="s">
        <v>57</v>
      </c>
    </row>
    <row r="9" spans="4:4" ht="39" customHeight="1" x14ac:dyDescent="0.3">
      <c r="D9" s="14" t="s">
        <v>58</v>
      </c>
    </row>
    <row r="10" spans="4:4" ht="54" customHeight="1" x14ac:dyDescent="0.3">
      <c r="D10" s="14" t="s">
        <v>59</v>
      </c>
    </row>
    <row r="11" spans="4:4" ht="32.25" customHeight="1" x14ac:dyDescent="0.3">
      <c r="D11" s="14" t="s">
        <v>60</v>
      </c>
    </row>
    <row r="12" spans="4:4" ht="90.75" customHeight="1" thickBot="1" x14ac:dyDescent="0.35">
      <c r="D12" s="23" t="s">
        <v>61</v>
      </c>
    </row>
    <row r="13" spans="4:4" ht="17.25" thickBot="1" x14ac:dyDescent="0.35">
      <c r="D13" s="53" t="s">
        <v>33</v>
      </c>
    </row>
    <row r="14" spans="4:4" ht="221.25" thickBot="1" x14ac:dyDescent="0.35">
      <c r="D14" s="54" t="s">
        <v>373</v>
      </c>
    </row>
  </sheetData>
  <phoneticPr fontId="10" type="noConversion"/>
  <pageMargins left="1.8897637795275593" right="0.70866141732283472" top="0.74803149606299213" bottom="0.74803149606299213" header="0.31496062992125984" footer="0.31496062992125984"/>
  <pageSetup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33FF"/>
  </sheetPr>
  <dimension ref="A1:K532"/>
  <sheetViews>
    <sheetView workbookViewId="0">
      <selection activeCell="C3" sqref="C3"/>
    </sheetView>
  </sheetViews>
  <sheetFormatPr baseColWidth="10" defaultColWidth="11.375" defaultRowHeight="11.25" x14ac:dyDescent="0.3"/>
  <cols>
    <col min="1" max="1" width="16.875" style="227" customWidth="1"/>
    <col min="2" max="2" width="33.375" style="227" customWidth="1"/>
    <col min="3" max="3" width="14.875" style="229" customWidth="1"/>
    <col min="4" max="4" width="12.625" style="229" customWidth="1"/>
    <col min="5" max="5" width="13.625" style="229" customWidth="1"/>
    <col min="6" max="6" width="11.375" style="229"/>
    <col min="7" max="7" width="17.625" style="227" customWidth="1"/>
    <col min="8" max="16384" width="11.375" style="227"/>
  </cols>
  <sheetData>
    <row r="1" spans="1:8" ht="16.5" thickBot="1" x14ac:dyDescent="0.35">
      <c r="C1" s="658" t="s">
        <v>652</v>
      </c>
    </row>
    <row r="2" spans="1:8" x14ac:dyDescent="0.3">
      <c r="A2" s="231"/>
      <c r="B2" s="239"/>
      <c r="C2" s="237"/>
      <c r="D2" s="237"/>
      <c r="E2" s="240"/>
      <c r="F2" s="237"/>
      <c r="G2" s="239"/>
    </row>
    <row r="3" spans="1:8" x14ac:dyDescent="0.3">
      <c r="A3" s="231"/>
      <c r="B3" s="239"/>
      <c r="C3" s="237"/>
      <c r="D3" s="237"/>
      <c r="E3" s="240"/>
      <c r="F3" s="237"/>
      <c r="G3" s="239"/>
    </row>
    <row r="4" spans="1:8" ht="59.25" customHeight="1" x14ac:dyDescent="0.3">
      <c r="A4" s="231"/>
      <c r="B4" s="567" t="s">
        <v>495</v>
      </c>
      <c r="C4" s="237"/>
      <c r="D4" s="237"/>
      <c r="E4" s="241"/>
      <c r="F4" s="234"/>
      <c r="G4" s="242"/>
    </row>
    <row r="5" spans="1:8" x14ac:dyDescent="0.3">
      <c r="A5" s="231"/>
    </row>
    <row r="6" spans="1:8" x14ac:dyDescent="0.3">
      <c r="A6" s="231"/>
      <c r="B6" s="243"/>
    </row>
    <row r="7" spans="1:8" x14ac:dyDescent="0.3">
      <c r="A7" s="231"/>
      <c r="B7" s="243"/>
    </row>
    <row r="8" spans="1:8" x14ac:dyDescent="0.3">
      <c r="A8" s="231"/>
      <c r="B8" s="243"/>
    </row>
    <row r="9" spans="1:8" ht="24" customHeight="1" x14ac:dyDescent="0.3">
      <c r="A9" s="231"/>
      <c r="B9" s="235"/>
      <c r="C9" s="235"/>
      <c r="D9" s="235"/>
      <c r="E9" s="235"/>
      <c r="F9" s="235"/>
      <c r="G9" s="244"/>
    </row>
    <row r="10" spans="1:8" ht="16.5" customHeight="1" x14ac:dyDescent="0.3">
      <c r="A10" s="231"/>
      <c r="B10" s="235"/>
      <c r="C10" s="235"/>
      <c r="D10" s="235"/>
      <c r="E10" s="235"/>
      <c r="F10" s="235"/>
      <c r="G10" s="245"/>
    </row>
    <row r="11" spans="1:8" ht="10.5" customHeight="1" x14ac:dyDescent="0.3">
      <c r="A11" s="231"/>
      <c r="B11" s="236"/>
      <c r="C11" s="237"/>
      <c r="D11" s="237"/>
      <c r="E11" s="238"/>
      <c r="F11" s="237"/>
      <c r="G11" s="239"/>
      <c r="H11" s="236"/>
    </row>
    <row r="12" spans="1:8" ht="19.5" customHeight="1" x14ac:dyDescent="0.3">
      <c r="A12" s="231"/>
      <c r="B12" s="236"/>
      <c r="C12" s="237"/>
      <c r="D12" s="237"/>
      <c r="E12" s="240"/>
      <c r="F12" s="237"/>
      <c r="G12" s="239"/>
    </row>
    <row r="13" spans="1:8" ht="30.75" customHeight="1" x14ac:dyDescent="0.3">
      <c r="A13" s="231"/>
      <c r="B13" s="236"/>
      <c r="C13" s="237"/>
      <c r="D13" s="237"/>
      <c r="E13" s="238"/>
      <c r="F13" s="237"/>
      <c r="G13" s="239"/>
    </row>
    <row r="14" spans="1:8" x14ac:dyDescent="0.3">
      <c r="A14" s="231"/>
      <c r="B14" s="236"/>
      <c r="C14" s="237"/>
      <c r="D14" s="237"/>
      <c r="E14" s="238"/>
      <c r="F14" s="237"/>
      <c r="G14" s="239"/>
    </row>
    <row r="15" spans="1:8" ht="19.5" customHeight="1" x14ac:dyDescent="0.3">
      <c r="A15" s="231"/>
      <c r="B15" s="236"/>
      <c r="C15" s="237"/>
      <c r="D15" s="237"/>
      <c r="E15" s="238"/>
      <c r="F15" s="237"/>
      <c r="G15" s="239"/>
    </row>
    <row r="16" spans="1:8" ht="19.5" customHeight="1" x14ac:dyDescent="0.3">
      <c r="A16" s="231"/>
      <c r="B16" s="236"/>
      <c r="C16" s="237"/>
      <c r="D16" s="237"/>
      <c r="E16" s="238"/>
      <c r="F16" s="237"/>
      <c r="G16" s="239"/>
    </row>
    <row r="17" spans="1:7" ht="19.5" customHeight="1" x14ac:dyDescent="0.3">
      <c r="A17" s="231"/>
      <c r="B17" s="236"/>
      <c r="C17" s="237"/>
      <c r="D17" s="237"/>
      <c r="E17" s="238"/>
      <c r="F17" s="237"/>
      <c r="G17" s="239"/>
    </row>
    <row r="18" spans="1:7" x14ac:dyDescent="0.3">
      <c r="A18" s="231"/>
      <c r="B18" s="236"/>
      <c r="C18" s="237"/>
      <c r="D18" s="237"/>
      <c r="E18" s="238"/>
      <c r="F18" s="237"/>
      <c r="G18" s="239"/>
    </row>
    <row r="19" spans="1:7" x14ac:dyDescent="0.3">
      <c r="A19" s="231"/>
      <c r="B19" s="236"/>
      <c r="C19" s="237"/>
      <c r="D19" s="237"/>
      <c r="E19" s="238"/>
      <c r="F19" s="237"/>
      <c r="G19" s="239"/>
    </row>
    <row r="20" spans="1:7" ht="31.5" customHeight="1" x14ac:dyDescent="0.3">
      <c r="A20" s="231"/>
      <c r="B20" s="236"/>
      <c r="C20" s="237"/>
      <c r="D20" s="237"/>
      <c r="E20" s="238"/>
      <c r="F20" s="237"/>
      <c r="G20" s="239"/>
    </row>
    <row r="21" spans="1:7" x14ac:dyDescent="0.3">
      <c r="A21" s="231"/>
      <c r="B21" s="236"/>
      <c r="C21" s="237"/>
      <c r="D21" s="237"/>
      <c r="E21" s="246"/>
      <c r="F21" s="237"/>
      <c r="G21" s="239"/>
    </row>
    <row r="22" spans="1:7" ht="19.5" customHeight="1" x14ac:dyDescent="0.3">
      <c r="A22" s="231"/>
      <c r="B22" s="236"/>
      <c r="C22" s="237"/>
      <c r="D22" s="237"/>
      <c r="E22" s="238"/>
      <c r="F22" s="237"/>
      <c r="G22" s="239"/>
    </row>
    <row r="23" spans="1:7" x14ac:dyDescent="0.3">
      <c r="A23" s="231"/>
      <c r="B23" s="236"/>
      <c r="C23" s="237"/>
      <c r="D23" s="237"/>
      <c r="E23" s="238"/>
      <c r="F23" s="237"/>
      <c r="G23" s="239"/>
    </row>
    <row r="24" spans="1:7" ht="19.5" customHeight="1" x14ac:dyDescent="0.3">
      <c r="A24" s="231"/>
      <c r="B24" s="236"/>
      <c r="C24" s="237"/>
      <c r="D24" s="237"/>
      <c r="E24" s="238"/>
      <c r="F24" s="237"/>
      <c r="G24" s="239"/>
    </row>
    <row r="25" spans="1:7" x14ac:dyDescent="0.3">
      <c r="A25" s="231"/>
      <c r="B25" s="239"/>
      <c r="C25" s="237"/>
      <c r="D25" s="237"/>
      <c r="E25" s="238"/>
      <c r="F25" s="237"/>
      <c r="G25" s="239"/>
    </row>
    <row r="26" spans="1:7" x14ac:dyDescent="0.3">
      <c r="A26" s="231"/>
      <c r="B26" s="239"/>
      <c r="C26" s="237"/>
      <c r="D26" s="237"/>
      <c r="E26" s="238"/>
      <c r="F26" s="237"/>
      <c r="G26" s="239"/>
    </row>
    <row r="27" spans="1:7" ht="19.5" customHeight="1" x14ac:dyDescent="0.3">
      <c r="A27" s="231"/>
      <c r="B27" s="771"/>
      <c r="C27" s="771"/>
      <c r="D27" s="237"/>
      <c r="E27" s="241"/>
      <c r="F27" s="237"/>
      <c r="G27" s="239"/>
    </row>
    <row r="28" spans="1:7" x14ac:dyDescent="0.3">
      <c r="A28" s="231"/>
    </row>
    <row r="29" spans="1:7" x14ac:dyDescent="0.3">
      <c r="A29" s="231"/>
      <c r="B29" s="233"/>
    </row>
    <row r="30" spans="1:7" x14ac:dyDescent="0.3">
      <c r="A30" s="231"/>
      <c r="B30" s="233"/>
    </row>
    <row r="31" spans="1:7" x14ac:dyDescent="0.3">
      <c r="A31" s="231"/>
      <c r="B31" s="233"/>
    </row>
    <row r="32" spans="1:7" x14ac:dyDescent="0.3">
      <c r="A32" s="231"/>
    </row>
    <row r="33" spans="1:7" ht="39" customHeight="1" x14ac:dyDescent="0.3">
      <c r="A33" s="231"/>
      <c r="B33" s="774"/>
      <c r="C33" s="774"/>
      <c r="D33" s="774"/>
      <c r="E33" s="774"/>
      <c r="F33" s="774"/>
      <c r="G33" s="774"/>
    </row>
    <row r="34" spans="1:7" x14ac:dyDescent="0.3">
      <c r="A34" s="231"/>
    </row>
    <row r="35" spans="1:7" x14ac:dyDescent="0.3">
      <c r="A35" s="231"/>
      <c r="B35" s="773"/>
      <c r="C35" s="773"/>
      <c r="D35" s="235"/>
      <c r="E35" s="773"/>
      <c r="F35" s="773"/>
      <c r="G35" s="773"/>
    </row>
    <row r="36" spans="1:7" ht="36.75" customHeight="1" x14ac:dyDescent="0.3">
      <c r="A36" s="231"/>
      <c r="B36" s="773"/>
      <c r="C36" s="773"/>
      <c r="D36" s="235"/>
      <c r="E36" s="773"/>
      <c r="F36" s="773"/>
      <c r="G36" s="773"/>
    </row>
    <row r="37" spans="1:7" x14ac:dyDescent="0.3">
      <c r="A37" s="231"/>
      <c r="C37" s="237"/>
      <c r="D37" s="247"/>
      <c r="E37" s="237"/>
      <c r="F37" s="237"/>
      <c r="G37" s="248"/>
    </row>
    <row r="38" spans="1:7" ht="19.5" customHeight="1" x14ac:dyDescent="0.3">
      <c r="A38" s="231"/>
      <c r="B38" s="236"/>
      <c r="C38" s="237"/>
      <c r="D38" s="237"/>
      <c r="E38" s="240"/>
      <c r="F38" s="237"/>
      <c r="G38" s="237"/>
    </row>
    <row r="39" spans="1:7" ht="19.5" customHeight="1" x14ac:dyDescent="0.3">
      <c r="A39" s="231"/>
      <c r="B39" s="236"/>
      <c r="C39" s="237"/>
      <c r="D39" s="237"/>
      <c r="E39" s="240"/>
      <c r="F39" s="237"/>
      <c r="G39" s="248"/>
    </row>
    <row r="40" spans="1:7" ht="19.5" customHeight="1" x14ac:dyDescent="0.3">
      <c r="A40" s="231"/>
      <c r="B40" s="236"/>
      <c r="C40" s="237"/>
      <c r="D40" s="237"/>
      <c r="E40" s="240"/>
      <c r="F40" s="237"/>
      <c r="G40" s="248"/>
    </row>
    <row r="41" spans="1:7" ht="19.5" customHeight="1" x14ac:dyDescent="0.3">
      <c r="A41" s="231"/>
      <c r="B41" s="236"/>
      <c r="C41" s="237"/>
      <c r="D41" s="237"/>
      <c r="E41" s="240"/>
      <c r="F41" s="237"/>
      <c r="G41" s="248"/>
    </row>
    <row r="42" spans="1:7" ht="19.5" customHeight="1" x14ac:dyDescent="0.3">
      <c r="A42" s="231"/>
      <c r="B42" s="236"/>
      <c r="C42" s="237"/>
      <c r="D42" s="237"/>
      <c r="E42" s="240"/>
      <c r="F42" s="237"/>
      <c r="G42" s="248"/>
    </row>
    <row r="43" spans="1:7" ht="19.5" customHeight="1" x14ac:dyDescent="0.3">
      <c r="A43" s="231"/>
      <c r="B43" s="236"/>
      <c r="C43" s="237"/>
      <c r="D43" s="237"/>
      <c r="E43" s="240"/>
      <c r="F43" s="237"/>
      <c r="G43" s="248"/>
    </row>
    <row r="44" spans="1:7" ht="19.5" customHeight="1" x14ac:dyDescent="0.3">
      <c r="A44" s="231"/>
      <c r="B44" s="236"/>
      <c r="C44" s="237"/>
      <c r="D44" s="237"/>
      <c r="E44" s="238"/>
      <c r="F44" s="237"/>
      <c r="G44" s="248"/>
    </row>
    <row r="45" spans="1:7" ht="19.5" customHeight="1" x14ac:dyDescent="0.3">
      <c r="A45" s="231"/>
      <c r="B45" s="236"/>
      <c r="C45" s="237"/>
      <c r="D45" s="237"/>
      <c r="E45" s="240"/>
      <c r="F45" s="237"/>
      <c r="G45" s="248"/>
    </row>
    <row r="46" spans="1:7" ht="19.5" customHeight="1" x14ac:dyDescent="0.3">
      <c r="A46" s="231"/>
      <c r="B46" s="236"/>
      <c r="C46" s="237"/>
      <c r="D46" s="237"/>
      <c r="E46" s="238"/>
      <c r="F46" s="237"/>
      <c r="G46" s="248"/>
    </row>
    <row r="47" spans="1:7" x14ac:dyDescent="0.3">
      <c r="A47" s="231"/>
      <c r="B47" s="236"/>
      <c r="C47" s="237"/>
      <c r="D47" s="237"/>
      <c r="E47" s="238"/>
      <c r="F47" s="237"/>
      <c r="G47" s="248"/>
    </row>
    <row r="48" spans="1:7" ht="19.5" customHeight="1" x14ac:dyDescent="0.3">
      <c r="A48" s="231"/>
      <c r="B48" s="236"/>
      <c r="C48" s="237"/>
      <c r="D48" s="237"/>
      <c r="E48" s="240"/>
      <c r="F48" s="237"/>
      <c r="G48" s="248"/>
    </row>
    <row r="49" spans="1:7" x14ac:dyDescent="0.3">
      <c r="A49" s="231"/>
      <c r="B49" s="236"/>
      <c r="C49" s="237"/>
      <c r="D49" s="237"/>
      <c r="E49" s="240"/>
      <c r="F49" s="237"/>
      <c r="G49" s="248"/>
    </row>
    <row r="50" spans="1:7" x14ac:dyDescent="0.3">
      <c r="A50" s="231"/>
      <c r="B50" s="236"/>
      <c r="C50" s="237"/>
      <c r="D50" s="237"/>
      <c r="E50" s="240"/>
      <c r="F50" s="237"/>
      <c r="G50" s="248"/>
    </row>
    <row r="51" spans="1:7" x14ac:dyDescent="0.3">
      <c r="A51" s="231"/>
      <c r="B51" s="236"/>
      <c r="C51" s="237"/>
      <c r="D51" s="237"/>
      <c r="E51" s="240"/>
      <c r="F51" s="237"/>
      <c r="G51" s="248"/>
    </row>
    <row r="52" spans="1:7" x14ac:dyDescent="0.3">
      <c r="A52" s="231"/>
      <c r="B52" s="236"/>
      <c r="C52" s="237"/>
      <c r="D52" s="237"/>
      <c r="E52" s="240"/>
      <c r="F52" s="237"/>
      <c r="G52" s="248"/>
    </row>
    <row r="53" spans="1:7" ht="19.5" customHeight="1" x14ac:dyDescent="0.3">
      <c r="A53" s="231"/>
      <c r="B53" s="236"/>
      <c r="C53" s="237"/>
      <c r="D53" s="237"/>
      <c r="E53" s="246"/>
      <c r="F53" s="237"/>
      <c r="G53" s="248"/>
    </row>
    <row r="54" spans="1:7" ht="19.5" customHeight="1" x14ac:dyDescent="0.3">
      <c r="A54" s="231"/>
      <c r="B54" s="236"/>
      <c r="C54" s="237"/>
      <c r="D54" s="237"/>
      <c r="E54" s="238"/>
      <c r="F54" s="237"/>
      <c r="G54" s="248"/>
    </row>
    <row r="55" spans="1:7" ht="19.5" customHeight="1" x14ac:dyDescent="0.3">
      <c r="A55" s="231"/>
      <c r="B55" s="236"/>
      <c r="C55" s="237"/>
      <c r="D55" s="237"/>
      <c r="E55" s="240"/>
      <c r="F55" s="237"/>
      <c r="G55" s="248"/>
    </row>
    <row r="56" spans="1:7" ht="19.5" customHeight="1" x14ac:dyDescent="0.3">
      <c r="A56" s="231"/>
      <c r="B56" s="236"/>
      <c r="C56" s="237"/>
      <c r="D56" s="237"/>
      <c r="E56" s="240"/>
      <c r="F56" s="237"/>
      <c r="G56" s="248"/>
    </row>
    <row r="57" spans="1:7" ht="19.5" customHeight="1" x14ac:dyDescent="0.3">
      <c r="A57" s="231"/>
      <c r="B57" s="236"/>
      <c r="C57" s="237"/>
      <c r="D57" s="237"/>
      <c r="E57" s="238"/>
      <c r="F57" s="237"/>
      <c r="G57" s="248"/>
    </row>
    <row r="58" spans="1:7" ht="19.5" customHeight="1" x14ac:dyDescent="0.3">
      <c r="A58" s="231"/>
      <c r="B58" s="236"/>
      <c r="C58" s="237"/>
      <c r="D58" s="237"/>
      <c r="E58" s="240"/>
      <c r="F58" s="237"/>
      <c r="G58" s="248"/>
    </row>
    <row r="59" spans="1:7" x14ac:dyDescent="0.3">
      <c r="A59" s="231"/>
      <c r="B59" s="236"/>
      <c r="C59" s="237"/>
      <c r="D59" s="237"/>
      <c r="E59" s="240"/>
      <c r="F59" s="237"/>
      <c r="G59" s="248"/>
    </row>
    <row r="60" spans="1:7" x14ac:dyDescent="0.3">
      <c r="A60" s="231"/>
      <c r="B60" s="236"/>
      <c r="C60" s="237"/>
      <c r="D60" s="237"/>
      <c r="E60" s="238"/>
      <c r="F60" s="237"/>
      <c r="G60" s="248"/>
    </row>
    <row r="61" spans="1:7" ht="31.5" customHeight="1" x14ac:dyDescent="0.3">
      <c r="A61" s="231"/>
      <c r="B61" s="236"/>
      <c r="C61" s="237"/>
      <c r="D61" s="237"/>
      <c r="E61" s="238"/>
      <c r="F61" s="237"/>
      <c r="G61" s="248"/>
    </row>
    <row r="62" spans="1:7" ht="19.5" customHeight="1" x14ac:dyDescent="0.3">
      <c r="A62" s="231"/>
      <c r="B62" s="236"/>
      <c r="C62" s="237"/>
      <c r="D62" s="237"/>
      <c r="E62" s="238"/>
      <c r="F62" s="237"/>
      <c r="G62" s="248"/>
    </row>
    <row r="63" spans="1:7" x14ac:dyDescent="0.3">
      <c r="A63" s="231"/>
      <c r="B63" s="236"/>
      <c r="C63" s="237"/>
      <c r="D63" s="237"/>
      <c r="E63" s="238"/>
      <c r="F63" s="237"/>
      <c r="G63" s="248"/>
    </row>
    <row r="64" spans="1:7" x14ac:dyDescent="0.3">
      <c r="A64" s="231"/>
      <c r="B64" s="777"/>
      <c r="C64" s="237"/>
      <c r="D64" s="237"/>
      <c r="E64" s="237"/>
      <c r="F64" s="237"/>
      <c r="G64" s="248"/>
    </row>
    <row r="65" spans="1:7" x14ac:dyDescent="0.3">
      <c r="A65" s="231"/>
      <c r="B65" s="777"/>
      <c r="C65" s="771"/>
      <c r="D65" s="771"/>
      <c r="E65" s="778"/>
      <c r="F65" s="774"/>
      <c r="G65" s="772"/>
    </row>
    <row r="66" spans="1:7" x14ac:dyDescent="0.3">
      <c r="A66" s="231"/>
      <c r="B66" s="233"/>
      <c r="C66" s="771"/>
      <c r="D66" s="771"/>
      <c r="E66" s="778"/>
      <c r="F66" s="774"/>
      <c r="G66" s="772"/>
    </row>
    <row r="67" spans="1:7" ht="24" customHeight="1" x14ac:dyDescent="0.3">
      <c r="A67" s="231"/>
      <c r="B67" s="233"/>
    </row>
    <row r="68" spans="1:7" x14ac:dyDescent="0.3">
      <c r="A68" s="231"/>
      <c r="B68" s="233"/>
    </row>
    <row r="69" spans="1:7" x14ac:dyDescent="0.3">
      <c r="A69" s="231"/>
      <c r="B69" s="233"/>
    </row>
    <row r="70" spans="1:7" x14ac:dyDescent="0.3">
      <c r="A70" s="231"/>
      <c r="B70" s="249"/>
    </row>
    <row r="71" spans="1:7" ht="29.25" customHeight="1" x14ac:dyDescent="0.3">
      <c r="A71" s="231"/>
      <c r="B71" s="774"/>
      <c r="C71" s="774"/>
      <c r="D71" s="774"/>
      <c r="E71" s="774"/>
      <c r="F71" s="774"/>
      <c r="G71" s="774"/>
    </row>
    <row r="72" spans="1:7" x14ac:dyDescent="0.3">
      <c r="A72" s="231"/>
      <c r="B72" s="249"/>
    </row>
    <row r="73" spans="1:7" x14ac:dyDescent="0.3">
      <c r="A73" s="231"/>
      <c r="B73" s="233"/>
    </row>
    <row r="74" spans="1:7" ht="19.5" customHeight="1" x14ac:dyDescent="0.3">
      <c r="A74" s="231"/>
      <c r="B74" s="775"/>
      <c r="C74" s="775"/>
      <c r="D74" s="775"/>
      <c r="E74" s="775"/>
      <c r="F74" s="775"/>
      <c r="G74" s="775"/>
    </row>
    <row r="75" spans="1:7" ht="23.25" customHeight="1" x14ac:dyDescent="0.3">
      <c r="A75" s="231"/>
      <c r="B75" s="776"/>
      <c r="C75" s="776"/>
      <c r="D75" s="776"/>
      <c r="E75" s="776"/>
      <c r="F75" s="776"/>
      <c r="G75" s="776"/>
    </row>
    <row r="76" spans="1:7" x14ac:dyDescent="0.3">
      <c r="A76" s="231"/>
      <c r="B76" s="236"/>
      <c r="C76" s="237"/>
      <c r="D76" s="237"/>
      <c r="E76" s="250"/>
      <c r="F76" s="240"/>
      <c r="G76" s="236"/>
    </row>
    <row r="77" spans="1:7" x14ac:dyDescent="0.3">
      <c r="A77" s="231"/>
      <c r="B77" s="236"/>
      <c r="C77" s="237"/>
      <c r="D77" s="237"/>
      <c r="E77" s="250"/>
      <c r="F77" s="240"/>
      <c r="G77" s="236"/>
    </row>
    <row r="78" spans="1:7" x14ac:dyDescent="0.3">
      <c r="A78" s="231"/>
      <c r="B78" s="249"/>
    </row>
    <row r="79" spans="1:7" ht="17.25" customHeight="1" x14ac:dyDescent="0.3">
      <c r="A79" s="231"/>
      <c r="B79" s="233"/>
    </row>
    <row r="80" spans="1:7" x14ac:dyDescent="0.3">
      <c r="A80" s="231"/>
    </row>
    <row r="81" spans="1:7" x14ac:dyDescent="0.3">
      <c r="A81" s="231"/>
      <c r="B81" s="228"/>
      <c r="C81" s="228"/>
      <c r="D81" s="228"/>
      <c r="E81" s="228"/>
      <c r="F81" s="233"/>
      <c r="G81" s="233"/>
    </row>
    <row r="82" spans="1:7" x14ac:dyDescent="0.3">
      <c r="A82" s="231"/>
    </row>
    <row r="83" spans="1:7" x14ac:dyDescent="0.3">
      <c r="A83" s="231"/>
      <c r="B83" s="236"/>
      <c r="C83" s="237"/>
      <c r="D83" s="237"/>
      <c r="E83" s="251"/>
      <c r="F83" s="240"/>
      <c r="G83" s="252"/>
    </row>
    <row r="84" spans="1:7" x14ac:dyDescent="0.3">
      <c r="A84" s="231"/>
      <c r="B84" s="236"/>
      <c r="C84" s="237"/>
      <c r="D84" s="237"/>
      <c r="E84" s="237"/>
      <c r="F84" s="240"/>
      <c r="G84" s="236"/>
    </row>
    <row r="85" spans="1:7" x14ac:dyDescent="0.3">
      <c r="A85" s="231"/>
      <c r="B85" s="236"/>
      <c r="C85" s="237"/>
      <c r="D85" s="237"/>
      <c r="E85" s="237"/>
      <c r="F85" s="240"/>
      <c r="G85" s="236"/>
    </row>
    <row r="86" spans="1:7" x14ac:dyDescent="0.3">
      <c r="A86" s="231"/>
      <c r="B86" s="236"/>
      <c r="C86" s="237"/>
      <c r="D86" s="237"/>
      <c r="E86" s="250"/>
      <c r="F86" s="240"/>
      <c r="G86" s="253"/>
    </row>
    <row r="87" spans="1:7" x14ac:dyDescent="0.3">
      <c r="A87" s="231"/>
      <c r="B87" s="236"/>
      <c r="C87" s="237"/>
      <c r="D87" s="237"/>
      <c r="E87" s="237"/>
      <c r="F87" s="241"/>
      <c r="G87" s="236"/>
    </row>
    <row r="88" spans="1:7" x14ac:dyDescent="0.3">
      <c r="A88" s="231"/>
      <c r="B88" s="249"/>
    </row>
    <row r="89" spans="1:7" x14ac:dyDescent="0.3">
      <c r="A89" s="231"/>
      <c r="B89" s="249"/>
    </row>
    <row r="90" spans="1:7" x14ac:dyDescent="0.3">
      <c r="A90" s="231"/>
      <c r="B90" s="233"/>
    </row>
    <row r="91" spans="1:7" x14ac:dyDescent="0.3">
      <c r="A91" s="231"/>
      <c r="B91" s="233"/>
    </row>
    <row r="92" spans="1:7" ht="23.25" customHeight="1" x14ac:dyDescent="0.3">
      <c r="A92" s="231"/>
      <c r="B92" s="774"/>
      <c r="C92" s="774"/>
      <c r="D92" s="774"/>
      <c r="E92" s="774"/>
      <c r="F92" s="774"/>
      <c r="G92" s="774"/>
    </row>
    <row r="93" spans="1:7" x14ac:dyDescent="0.3">
      <c r="A93" s="231"/>
      <c r="B93" s="236"/>
      <c r="C93" s="237"/>
      <c r="D93" s="237"/>
      <c r="E93" s="237"/>
      <c r="F93" s="237"/>
      <c r="G93" s="239"/>
    </row>
    <row r="94" spans="1:7" ht="13.5" customHeight="1" x14ac:dyDescent="0.3">
      <c r="A94" s="231"/>
      <c r="B94" s="774"/>
      <c r="C94" s="774"/>
      <c r="D94" s="774"/>
      <c r="E94" s="774"/>
      <c r="F94" s="774"/>
      <c r="G94" s="774"/>
    </row>
    <row r="95" spans="1:7" x14ac:dyDescent="0.3">
      <c r="A95" s="231"/>
      <c r="B95" s="249"/>
    </row>
    <row r="96" spans="1:7" x14ac:dyDescent="0.3">
      <c r="A96" s="231"/>
      <c r="B96" s="776"/>
      <c r="C96" s="776"/>
      <c r="D96" s="776"/>
      <c r="E96" s="776"/>
      <c r="F96" s="776"/>
      <c r="G96" s="776"/>
    </row>
    <row r="97" spans="1:7" x14ac:dyDescent="0.3">
      <c r="A97" s="231"/>
    </row>
    <row r="98" spans="1:7" x14ac:dyDescent="0.3">
      <c r="A98" s="231"/>
      <c r="B98" s="236"/>
      <c r="C98" s="237"/>
      <c r="D98" s="237"/>
      <c r="E98" s="250"/>
      <c r="F98" s="240"/>
      <c r="G98" s="236"/>
    </row>
    <row r="99" spans="1:7" x14ac:dyDescent="0.3">
      <c r="A99" s="231"/>
      <c r="B99" s="236"/>
      <c r="C99" s="237"/>
      <c r="D99" s="237"/>
      <c r="E99" s="251"/>
      <c r="F99" s="240"/>
      <c r="G99" s="252"/>
    </row>
    <row r="100" spans="1:7" x14ac:dyDescent="0.3">
      <c r="A100" s="231"/>
      <c r="B100" s="236"/>
      <c r="C100" s="237"/>
      <c r="D100" s="237"/>
      <c r="E100" s="250"/>
      <c r="F100" s="240"/>
      <c r="G100" s="253"/>
    </row>
    <row r="101" spans="1:7" x14ac:dyDescent="0.3">
      <c r="A101" s="231"/>
      <c r="B101" s="236"/>
      <c r="C101" s="237"/>
      <c r="D101" s="237"/>
      <c r="E101" s="250"/>
      <c r="F101" s="240"/>
      <c r="G101" s="253"/>
    </row>
    <row r="102" spans="1:7" x14ac:dyDescent="0.3">
      <c r="A102" s="231"/>
      <c r="B102" s="236"/>
      <c r="C102" s="237"/>
      <c r="D102" s="237"/>
      <c r="E102" s="250"/>
      <c r="F102" s="237"/>
      <c r="G102" s="253"/>
    </row>
    <row r="103" spans="1:7" x14ac:dyDescent="0.3">
      <c r="A103" s="231"/>
      <c r="B103" s="236"/>
      <c r="C103" s="237"/>
      <c r="D103" s="237"/>
      <c r="E103" s="250"/>
      <c r="F103" s="240"/>
      <c r="G103" s="253"/>
    </row>
    <row r="104" spans="1:7" x14ac:dyDescent="0.3">
      <c r="A104" s="231"/>
      <c r="B104" s="236"/>
      <c r="C104" s="237"/>
      <c r="D104" s="237"/>
      <c r="E104" s="237"/>
      <c r="F104" s="240"/>
      <c r="G104" s="236"/>
    </row>
    <row r="105" spans="1:7" x14ac:dyDescent="0.3">
      <c r="A105" s="231"/>
      <c r="B105" s="236"/>
      <c r="C105" s="237"/>
      <c r="D105" s="237"/>
      <c r="E105" s="250"/>
      <c r="F105" s="240"/>
      <c r="G105" s="253"/>
    </row>
    <row r="106" spans="1:7" x14ac:dyDescent="0.3">
      <c r="A106" s="231"/>
      <c r="B106" s="236"/>
      <c r="C106" s="237"/>
      <c r="D106" s="237"/>
      <c r="E106" s="250"/>
      <c r="F106" s="240"/>
      <c r="G106" s="253"/>
    </row>
    <row r="107" spans="1:7" x14ac:dyDescent="0.3">
      <c r="A107" s="231"/>
      <c r="B107" s="236"/>
      <c r="C107" s="237"/>
      <c r="D107" s="237"/>
      <c r="E107" s="250"/>
      <c r="F107" s="240"/>
      <c r="G107" s="253"/>
    </row>
    <row r="108" spans="1:7" x14ac:dyDescent="0.3">
      <c r="A108" s="231"/>
      <c r="B108" s="236"/>
      <c r="C108" s="237"/>
      <c r="D108" s="237"/>
      <c r="E108" s="250"/>
      <c r="F108" s="240"/>
      <c r="G108" s="253"/>
    </row>
    <row r="109" spans="1:7" x14ac:dyDescent="0.3">
      <c r="A109" s="231"/>
      <c r="B109" s="236"/>
      <c r="C109" s="237"/>
      <c r="D109" s="237"/>
      <c r="E109" s="250"/>
      <c r="F109" s="240"/>
      <c r="G109" s="253"/>
    </row>
    <row r="110" spans="1:7" x14ac:dyDescent="0.3">
      <c r="A110" s="231"/>
      <c r="B110" s="236"/>
      <c r="C110" s="237"/>
      <c r="D110" s="237"/>
      <c r="E110" s="250"/>
      <c r="F110" s="240"/>
      <c r="G110" s="253"/>
    </row>
    <row r="111" spans="1:7" x14ac:dyDescent="0.3">
      <c r="A111" s="231"/>
      <c r="B111" s="254"/>
      <c r="C111" s="234"/>
      <c r="D111" s="234"/>
      <c r="E111" s="234"/>
      <c r="F111" s="241"/>
      <c r="G111" s="254"/>
    </row>
    <row r="112" spans="1:7" x14ac:dyDescent="0.3">
      <c r="A112" s="231"/>
      <c r="B112" s="249"/>
    </row>
    <row r="113" spans="1:7" x14ac:dyDescent="0.3">
      <c r="A113" s="231"/>
      <c r="B113" s="233"/>
    </row>
    <row r="114" spans="1:7" x14ac:dyDescent="0.3">
      <c r="A114" s="231"/>
      <c r="B114" s="233"/>
    </row>
    <row r="115" spans="1:7" x14ac:dyDescent="0.3">
      <c r="A115" s="231"/>
      <c r="B115" s="233"/>
    </row>
    <row r="116" spans="1:7" x14ac:dyDescent="0.3">
      <c r="A116" s="231"/>
      <c r="B116" s="233"/>
    </row>
    <row r="117" spans="1:7" x14ac:dyDescent="0.3">
      <c r="A117" s="231"/>
      <c r="B117" s="236"/>
    </row>
    <row r="118" spans="1:7" x14ac:dyDescent="0.3">
      <c r="A118" s="231"/>
      <c r="B118" s="236"/>
      <c r="C118" s="240"/>
      <c r="D118" s="234"/>
    </row>
    <row r="119" spans="1:7" x14ac:dyDescent="0.3">
      <c r="A119" s="231"/>
      <c r="B119" s="254"/>
      <c r="C119" s="240"/>
      <c r="D119" s="234"/>
    </row>
    <row r="120" spans="1:7" x14ac:dyDescent="0.3">
      <c r="A120" s="231"/>
      <c r="B120" s="233"/>
      <c r="C120" s="234"/>
      <c r="D120" s="241"/>
    </row>
    <row r="121" spans="1:7" ht="32.25" customHeight="1" x14ac:dyDescent="0.3">
      <c r="A121" s="231"/>
      <c r="B121" s="771"/>
      <c r="C121" s="771"/>
      <c r="D121" s="771"/>
      <c r="E121" s="771"/>
      <c r="F121" s="771"/>
      <c r="G121" s="771"/>
    </row>
    <row r="122" spans="1:7" x14ac:dyDescent="0.3">
      <c r="A122" s="231"/>
      <c r="B122" s="254"/>
      <c r="C122" s="237"/>
      <c r="D122" s="237"/>
      <c r="E122" s="237"/>
      <c r="F122" s="237"/>
      <c r="G122" s="239"/>
    </row>
    <row r="123" spans="1:7" x14ac:dyDescent="0.3">
      <c r="A123" s="231"/>
      <c r="B123" s="254"/>
      <c r="C123" s="237"/>
      <c r="D123" s="237"/>
      <c r="E123" s="237"/>
      <c r="F123" s="237"/>
      <c r="G123" s="239"/>
    </row>
    <row r="124" spans="1:7" ht="50.25" customHeight="1" x14ac:dyDescent="0.3">
      <c r="A124" s="231"/>
      <c r="B124" s="771"/>
      <c r="C124" s="771"/>
      <c r="D124" s="771"/>
      <c r="E124" s="771"/>
      <c r="F124" s="771"/>
      <c r="G124" s="771"/>
    </row>
    <row r="125" spans="1:7" x14ac:dyDescent="0.3">
      <c r="A125" s="231"/>
      <c r="B125" s="233"/>
    </row>
    <row r="126" spans="1:7" x14ac:dyDescent="0.3">
      <c r="A126" s="231"/>
      <c r="B126" s="233"/>
    </row>
    <row r="127" spans="1:7" x14ac:dyDescent="0.3">
      <c r="A127" s="231"/>
      <c r="B127" s="233"/>
    </row>
    <row r="128" spans="1:7" x14ac:dyDescent="0.3">
      <c r="A128" s="231"/>
      <c r="B128" s="236"/>
    </row>
    <row r="129" spans="1:7" x14ac:dyDescent="0.3">
      <c r="A129" s="231"/>
      <c r="B129" s="236"/>
      <c r="C129" s="240"/>
      <c r="D129" s="237"/>
    </row>
    <row r="130" spans="1:7" x14ac:dyDescent="0.3">
      <c r="A130" s="231"/>
      <c r="B130" s="236"/>
      <c r="C130" s="240"/>
      <c r="D130" s="237"/>
    </row>
    <row r="131" spans="1:7" x14ac:dyDescent="0.3">
      <c r="A131" s="231"/>
      <c r="B131" s="236"/>
      <c r="C131" s="240"/>
      <c r="D131" s="237"/>
    </row>
    <row r="132" spans="1:7" x14ac:dyDescent="0.3">
      <c r="A132" s="231"/>
      <c r="B132" s="236"/>
      <c r="C132" s="240"/>
      <c r="D132" s="237"/>
    </row>
    <row r="133" spans="1:7" x14ac:dyDescent="0.3">
      <c r="A133" s="231"/>
      <c r="B133" s="236"/>
      <c r="C133" s="240"/>
      <c r="D133" s="237"/>
    </row>
    <row r="134" spans="1:7" x14ac:dyDescent="0.3">
      <c r="A134" s="231"/>
      <c r="B134" s="236"/>
      <c r="C134" s="240"/>
      <c r="D134" s="237"/>
    </row>
    <row r="135" spans="1:7" x14ac:dyDescent="0.3">
      <c r="A135" s="231"/>
      <c r="B135" s="236"/>
      <c r="C135" s="240"/>
      <c r="D135" s="237"/>
    </row>
    <row r="136" spans="1:7" x14ac:dyDescent="0.3">
      <c r="A136" s="231"/>
      <c r="B136" s="254"/>
      <c r="C136" s="240"/>
      <c r="D136" s="237"/>
    </row>
    <row r="137" spans="1:7" x14ac:dyDescent="0.3">
      <c r="A137" s="231"/>
      <c r="B137" s="233"/>
      <c r="C137" s="234"/>
      <c r="D137" s="241"/>
    </row>
    <row r="138" spans="1:7" x14ac:dyDescent="0.3">
      <c r="A138" s="231"/>
      <c r="B138" s="233"/>
    </row>
    <row r="139" spans="1:7" ht="61.5" customHeight="1" x14ac:dyDescent="0.3">
      <c r="A139" s="231"/>
      <c r="B139" s="774"/>
      <c r="C139" s="774"/>
      <c r="D139" s="774"/>
      <c r="E139" s="774"/>
      <c r="F139" s="774"/>
      <c r="G139" s="774"/>
    </row>
    <row r="140" spans="1:7" x14ac:dyDescent="0.3">
      <c r="A140" s="231"/>
      <c r="B140" s="233"/>
    </row>
    <row r="141" spans="1:7" x14ac:dyDescent="0.3">
      <c r="A141" s="231"/>
      <c r="B141" s="233"/>
    </row>
    <row r="142" spans="1:7" x14ac:dyDescent="0.3">
      <c r="A142" s="231"/>
      <c r="B142" s="236"/>
    </row>
    <row r="143" spans="1:7" x14ac:dyDescent="0.3">
      <c r="A143" s="231"/>
      <c r="B143" s="236"/>
      <c r="C143" s="240"/>
      <c r="D143" s="237"/>
    </row>
    <row r="144" spans="1:7" x14ac:dyDescent="0.3">
      <c r="A144" s="231"/>
      <c r="B144" s="236"/>
      <c r="C144" s="240"/>
      <c r="D144" s="237"/>
    </row>
    <row r="145" spans="1:11" x14ac:dyDescent="0.3">
      <c r="A145" s="231"/>
      <c r="B145" s="254"/>
      <c r="C145" s="240"/>
      <c r="D145" s="237"/>
    </row>
    <row r="146" spans="1:11" x14ac:dyDescent="0.3">
      <c r="A146" s="231"/>
      <c r="B146" s="233"/>
      <c r="C146" s="234"/>
      <c r="D146" s="241"/>
    </row>
    <row r="147" spans="1:11" x14ac:dyDescent="0.3">
      <c r="A147" s="231"/>
      <c r="B147" s="233"/>
    </row>
    <row r="148" spans="1:11" x14ac:dyDescent="0.3">
      <c r="A148" s="231"/>
      <c r="B148" s="233"/>
    </row>
    <row r="149" spans="1:11" x14ac:dyDescent="0.3">
      <c r="A149" s="231"/>
      <c r="B149" s="233"/>
    </row>
    <row r="150" spans="1:11" x14ac:dyDescent="0.3">
      <c r="A150" s="231"/>
      <c r="B150" s="233"/>
    </row>
    <row r="151" spans="1:11" x14ac:dyDescent="0.3">
      <c r="A151" s="231"/>
      <c r="B151" s="233"/>
    </row>
    <row r="152" spans="1:11" ht="90.75" customHeight="1" x14ac:dyDescent="0.3">
      <c r="A152" s="231"/>
      <c r="B152" s="774"/>
      <c r="C152" s="774"/>
      <c r="D152" s="774"/>
      <c r="E152" s="774"/>
      <c r="F152" s="774"/>
      <c r="G152" s="774"/>
      <c r="K152" s="231"/>
    </row>
    <row r="153" spans="1:11" ht="25.5" customHeight="1" x14ac:dyDescent="0.3">
      <c r="A153" s="231"/>
      <c r="B153" s="774"/>
      <c r="C153" s="774"/>
      <c r="D153" s="774"/>
      <c r="E153" s="774"/>
      <c r="F153" s="774"/>
      <c r="G153" s="774"/>
      <c r="K153" s="230"/>
    </row>
    <row r="154" spans="1:11" ht="23.25" customHeight="1" x14ac:dyDescent="0.3">
      <c r="A154" s="231"/>
      <c r="B154" s="774"/>
      <c r="C154" s="774"/>
      <c r="D154" s="774"/>
      <c r="E154" s="774"/>
      <c r="F154" s="774"/>
      <c r="G154" s="774"/>
      <c r="K154" s="231"/>
    </row>
    <row r="155" spans="1:11" ht="29.25" customHeight="1" x14ac:dyDescent="0.3">
      <c r="A155" s="231"/>
      <c r="B155" s="774"/>
      <c r="C155" s="774"/>
      <c r="D155" s="774"/>
      <c r="E155" s="774"/>
      <c r="F155" s="774"/>
      <c r="G155" s="774"/>
    </row>
    <row r="156" spans="1:11" x14ac:dyDescent="0.3">
      <c r="A156" s="231"/>
      <c r="B156" s="233"/>
    </row>
    <row r="157" spans="1:11" x14ac:dyDescent="0.3">
      <c r="B157" s="228"/>
    </row>
    <row r="158" spans="1:11" x14ac:dyDescent="0.3">
      <c r="B158" s="233"/>
    </row>
    <row r="159" spans="1:11" x14ac:dyDescent="0.3">
      <c r="B159" s="233"/>
    </row>
    <row r="160" spans="1:11" x14ac:dyDescent="0.3">
      <c r="B160" s="233"/>
    </row>
    <row r="161" spans="2:7" x14ac:dyDescent="0.3">
      <c r="B161" s="233"/>
    </row>
    <row r="162" spans="2:7" x14ac:dyDescent="0.3">
      <c r="B162" s="233"/>
    </row>
    <row r="163" spans="2:7" x14ac:dyDescent="0.3">
      <c r="B163" s="233"/>
    </row>
    <row r="164" spans="2:7" ht="37.5" customHeight="1" x14ac:dyDescent="0.3">
      <c r="B164" s="774"/>
      <c r="C164" s="774"/>
      <c r="D164" s="774"/>
      <c r="E164" s="774"/>
      <c r="F164" s="774"/>
      <c r="G164" s="774"/>
    </row>
    <row r="165" spans="2:7" x14ac:dyDescent="0.3">
      <c r="B165" s="233"/>
      <c r="C165" s="228"/>
      <c r="D165" s="228"/>
    </row>
    <row r="166" spans="2:7" ht="16.5" x14ac:dyDescent="0.3">
      <c r="B166" s="254"/>
      <c r="C166" s="237"/>
      <c r="D166" s="255"/>
      <c r="E166" s="227"/>
      <c r="F166" s="227"/>
    </row>
    <row r="167" spans="2:7" ht="16.5" x14ac:dyDescent="0.3">
      <c r="B167" s="255"/>
      <c r="C167" s="255"/>
      <c r="D167" s="255"/>
    </row>
    <row r="168" spans="2:7" x14ac:dyDescent="0.3">
      <c r="B168" s="254"/>
      <c r="C168" s="237"/>
      <c r="D168" s="240"/>
    </row>
    <row r="169" spans="2:7" ht="16.5" x14ac:dyDescent="0.3">
      <c r="B169" s="255"/>
      <c r="C169" s="255"/>
      <c r="D169" s="255"/>
    </row>
    <row r="170" spans="2:7" x14ac:dyDescent="0.3">
      <c r="B170" s="254"/>
      <c r="C170" s="237"/>
      <c r="D170" s="240"/>
    </row>
    <row r="171" spans="2:7" x14ac:dyDescent="0.3">
      <c r="B171" s="254"/>
      <c r="C171" s="237"/>
      <c r="D171" s="240"/>
    </row>
    <row r="172" spans="2:7" x14ac:dyDescent="0.3">
      <c r="B172" s="254"/>
      <c r="C172" s="237"/>
      <c r="D172" s="240"/>
    </row>
    <row r="173" spans="2:7" x14ac:dyDescent="0.3">
      <c r="B173" s="254"/>
      <c r="C173" s="227"/>
      <c r="D173" s="241"/>
    </row>
    <row r="174" spans="2:7" x14ac:dyDescent="0.3">
      <c r="B174" s="233"/>
    </row>
    <row r="175" spans="2:7" x14ac:dyDescent="0.3">
      <c r="B175" s="233"/>
    </row>
    <row r="176" spans="2:7" x14ac:dyDescent="0.3">
      <c r="B176" s="233"/>
    </row>
    <row r="177" spans="2:4" x14ac:dyDescent="0.3">
      <c r="B177" s="233"/>
    </row>
    <row r="178" spans="2:4" x14ac:dyDescent="0.3">
      <c r="B178" s="233"/>
    </row>
    <row r="179" spans="2:4" x14ac:dyDescent="0.3">
      <c r="B179" s="233"/>
    </row>
    <row r="180" spans="2:4" x14ac:dyDescent="0.3">
      <c r="B180" s="233"/>
    </row>
    <row r="181" spans="2:4" x14ac:dyDescent="0.3">
      <c r="B181" s="233"/>
    </row>
    <row r="183" spans="2:4" x14ac:dyDescent="0.3">
      <c r="B183" s="236"/>
      <c r="C183" s="237"/>
      <c r="D183" s="237"/>
    </row>
    <row r="184" spans="2:4" ht="24" customHeight="1" x14ac:dyDescent="0.3">
      <c r="B184" s="254"/>
      <c r="C184" s="237"/>
      <c r="D184" s="240"/>
    </row>
    <row r="185" spans="2:4" x14ac:dyDescent="0.3">
      <c r="B185" s="254"/>
      <c r="C185" s="237"/>
      <c r="D185" s="240"/>
    </row>
    <row r="186" spans="2:4" x14ac:dyDescent="0.3">
      <c r="C186" s="237"/>
      <c r="D186" s="240"/>
    </row>
    <row r="187" spans="2:4" x14ac:dyDescent="0.3">
      <c r="B187" s="254"/>
      <c r="C187" s="234"/>
      <c r="D187" s="241"/>
    </row>
    <row r="188" spans="2:4" x14ac:dyDescent="0.3">
      <c r="B188" s="243"/>
    </row>
    <row r="189" spans="2:4" x14ac:dyDescent="0.3">
      <c r="B189" s="228"/>
    </row>
    <row r="190" spans="2:4" x14ac:dyDescent="0.3">
      <c r="B190" s="228"/>
    </row>
    <row r="191" spans="2:4" x14ac:dyDescent="0.3">
      <c r="B191" s="232"/>
    </row>
    <row r="192" spans="2:4" x14ac:dyDescent="0.3">
      <c r="B192" s="232"/>
    </row>
    <row r="193" spans="2:6" x14ac:dyDescent="0.3">
      <c r="B193" s="232"/>
    </row>
    <row r="195" spans="2:6" x14ac:dyDescent="0.3">
      <c r="B195" s="256"/>
    </row>
    <row r="196" spans="2:6" x14ac:dyDescent="0.3">
      <c r="B196" s="249"/>
    </row>
    <row r="197" spans="2:6" x14ac:dyDescent="0.3">
      <c r="B197" s="233"/>
    </row>
    <row r="198" spans="2:6" x14ac:dyDescent="0.3">
      <c r="B198" s="233"/>
    </row>
    <row r="199" spans="2:6" x14ac:dyDescent="0.3">
      <c r="B199" s="233"/>
    </row>
    <row r="200" spans="2:6" x14ac:dyDescent="0.3">
      <c r="B200" s="233"/>
    </row>
    <row r="201" spans="2:6" x14ac:dyDescent="0.3">
      <c r="B201" s="233"/>
    </row>
    <row r="202" spans="2:6" ht="36" customHeight="1" x14ac:dyDescent="0.3">
      <c r="B202" s="774"/>
      <c r="C202" s="774"/>
      <c r="D202" s="774"/>
      <c r="E202" s="774"/>
      <c r="F202" s="774"/>
    </row>
    <row r="203" spans="2:6" ht="41.25" customHeight="1" x14ac:dyDescent="0.3">
      <c r="B203" s="774"/>
      <c r="C203" s="774"/>
      <c r="D203" s="774"/>
      <c r="E203" s="774"/>
      <c r="F203" s="774"/>
    </row>
    <row r="204" spans="2:6" x14ac:dyDescent="0.3">
      <c r="B204" s="249"/>
    </row>
    <row r="205" spans="2:6" x14ac:dyDescent="0.3">
      <c r="B205" s="236"/>
      <c r="C205" s="237"/>
    </row>
    <row r="206" spans="2:6" x14ac:dyDescent="0.3">
      <c r="B206" s="236"/>
      <c r="C206" s="237"/>
    </row>
    <row r="207" spans="2:6" x14ac:dyDescent="0.3">
      <c r="B207" s="236"/>
      <c r="C207" s="240"/>
    </row>
    <row r="208" spans="2:6" x14ac:dyDescent="0.3">
      <c r="B208" s="236"/>
      <c r="C208" s="237"/>
    </row>
    <row r="209" spans="2:7" x14ac:dyDescent="0.3">
      <c r="B209" s="236"/>
      <c r="C209" s="238"/>
    </row>
    <row r="210" spans="2:7" x14ac:dyDescent="0.3">
      <c r="B210" s="236"/>
      <c r="C210" s="240"/>
    </row>
    <row r="211" spans="2:7" x14ac:dyDescent="0.3">
      <c r="B211" s="236"/>
      <c r="C211" s="240"/>
    </row>
    <row r="212" spans="2:7" x14ac:dyDescent="0.3">
      <c r="B212" s="236"/>
      <c r="C212" s="240"/>
    </row>
    <row r="213" spans="2:7" x14ac:dyDescent="0.3">
      <c r="B213" s="236"/>
      <c r="C213" s="238"/>
    </row>
    <row r="214" spans="2:7" x14ac:dyDescent="0.3">
      <c r="B214" s="236"/>
      <c r="C214" s="240"/>
    </row>
    <row r="215" spans="2:7" x14ac:dyDescent="0.3">
      <c r="B215" s="236"/>
      <c r="C215" s="240"/>
    </row>
    <row r="216" spans="2:7" x14ac:dyDescent="0.3">
      <c r="B216" s="236"/>
      <c r="C216" s="240"/>
    </row>
    <row r="217" spans="2:7" x14ac:dyDescent="0.3">
      <c r="B217" s="236"/>
      <c r="C217" s="240"/>
    </row>
    <row r="218" spans="2:7" x14ac:dyDescent="0.3">
      <c r="B218" s="254"/>
      <c r="C218" s="241"/>
    </row>
    <row r="219" spans="2:7" x14ac:dyDescent="0.3">
      <c r="B219" s="233"/>
      <c r="C219" s="227"/>
    </row>
    <row r="220" spans="2:7" x14ac:dyDescent="0.3">
      <c r="B220" s="249"/>
    </row>
    <row r="221" spans="2:7" x14ac:dyDescent="0.3">
      <c r="B221" s="236"/>
      <c r="C221" s="237"/>
      <c r="D221" s="237"/>
      <c r="E221" s="237"/>
      <c r="F221" s="237"/>
      <c r="G221" s="239"/>
    </row>
    <row r="222" spans="2:7" ht="37.5" customHeight="1" x14ac:dyDescent="0.3">
      <c r="B222" s="774"/>
      <c r="C222" s="774"/>
      <c r="D222" s="774"/>
      <c r="E222" s="774"/>
      <c r="F222" s="774"/>
      <c r="G222" s="774"/>
    </row>
    <row r="223" spans="2:7" x14ac:dyDescent="0.3">
      <c r="B223" s="236"/>
      <c r="C223" s="237"/>
      <c r="D223" s="237"/>
      <c r="E223" s="237"/>
      <c r="F223" s="237"/>
      <c r="G223" s="239"/>
    </row>
    <row r="224" spans="2:7" ht="29.25" customHeight="1" x14ac:dyDescent="0.3">
      <c r="B224" s="774"/>
      <c r="C224" s="774"/>
      <c r="D224" s="774"/>
      <c r="E224" s="774"/>
      <c r="F224" s="774"/>
      <c r="G224" s="774"/>
    </row>
    <row r="225" spans="2:7" x14ac:dyDescent="0.3">
      <c r="B225" s="236"/>
      <c r="C225" s="237"/>
      <c r="D225" s="237"/>
      <c r="E225" s="237"/>
      <c r="F225" s="237"/>
      <c r="G225" s="239"/>
    </row>
    <row r="226" spans="2:7" ht="26.25" customHeight="1" x14ac:dyDescent="0.3">
      <c r="B226" s="774"/>
      <c r="C226" s="774"/>
      <c r="D226" s="774"/>
      <c r="E226" s="774"/>
      <c r="F226" s="774"/>
      <c r="G226" s="774"/>
    </row>
    <row r="227" spans="2:7" x14ac:dyDescent="0.3">
      <c r="B227" s="236"/>
      <c r="C227" s="237"/>
      <c r="D227" s="237"/>
      <c r="E227" s="237"/>
      <c r="F227" s="237"/>
      <c r="G227" s="239"/>
    </row>
    <row r="228" spans="2:7" ht="26.25" customHeight="1" x14ac:dyDescent="0.3">
      <c r="B228" s="774"/>
      <c r="C228" s="774"/>
      <c r="D228" s="774"/>
      <c r="E228" s="774"/>
      <c r="F228" s="774"/>
      <c r="G228" s="774"/>
    </row>
    <row r="229" spans="2:7" x14ac:dyDescent="0.3">
      <c r="B229" s="236"/>
      <c r="C229" s="237"/>
      <c r="D229" s="237"/>
      <c r="E229" s="237"/>
      <c r="F229" s="237"/>
      <c r="G229" s="239"/>
    </row>
    <row r="230" spans="2:7" ht="26.25" customHeight="1" x14ac:dyDescent="0.3">
      <c r="B230" s="774"/>
      <c r="C230" s="774"/>
      <c r="D230" s="774"/>
      <c r="E230" s="774"/>
      <c r="F230" s="774"/>
      <c r="G230" s="774"/>
    </row>
    <row r="231" spans="2:7" x14ac:dyDescent="0.3">
      <c r="B231" s="254"/>
      <c r="C231" s="237"/>
      <c r="D231" s="237"/>
      <c r="E231" s="237"/>
      <c r="F231" s="237"/>
      <c r="G231" s="239"/>
    </row>
    <row r="232" spans="2:7" ht="26.25" customHeight="1" x14ac:dyDescent="0.3">
      <c r="B232" s="774"/>
      <c r="C232" s="774"/>
      <c r="D232" s="774"/>
      <c r="E232" s="774"/>
      <c r="F232" s="774"/>
      <c r="G232" s="774"/>
    </row>
    <row r="233" spans="2:7" x14ac:dyDescent="0.3">
      <c r="B233" s="233"/>
    </row>
    <row r="234" spans="2:7" x14ac:dyDescent="0.3">
      <c r="B234" s="233"/>
    </row>
    <row r="235" spans="2:7" x14ac:dyDescent="0.3">
      <c r="B235" s="233"/>
    </row>
    <row r="236" spans="2:7" x14ac:dyDescent="0.3">
      <c r="B236" s="249"/>
    </row>
    <row r="237" spans="2:7" ht="24" customHeight="1" x14ac:dyDescent="0.3">
      <c r="B237" s="774"/>
      <c r="C237" s="774"/>
      <c r="D237" s="774"/>
      <c r="E237" s="774"/>
      <c r="F237" s="774"/>
      <c r="G237" s="774"/>
    </row>
    <row r="238" spans="2:7" x14ac:dyDescent="0.3">
      <c r="B238" s="249"/>
    </row>
    <row r="239" spans="2:7" x14ac:dyDescent="0.3">
      <c r="B239" s="236"/>
      <c r="C239" s="237"/>
    </row>
    <row r="240" spans="2:7" x14ac:dyDescent="0.3">
      <c r="B240" s="236"/>
      <c r="C240" s="240"/>
    </row>
    <row r="241" spans="2:4" x14ac:dyDescent="0.3">
      <c r="B241" s="236"/>
      <c r="C241" s="240"/>
    </row>
    <row r="242" spans="2:4" x14ac:dyDescent="0.3">
      <c r="B242" s="236"/>
      <c r="C242" s="240"/>
    </row>
    <row r="243" spans="2:4" x14ac:dyDescent="0.3">
      <c r="B243" s="236"/>
      <c r="C243" s="240"/>
    </row>
    <row r="244" spans="2:4" x14ac:dyDescent="0.3">
      <c r="B244" s="236"/>
      <c r="C244" s="240"/>
    </row>
    <row r="245" spans="2:4" x14ac:dyDescent="0.3">
      <c r="B245" s="236"/>
      <c r="C245" s="240"/>
    </row>
    <row r="246" spans="2:4" x14ac:dyDescent="0.3">
      <c r="B246" s="236"/>
      <c r="C246" s="240"/>
    </row>
    <row r="247" spans="2:4" x14ac:dyDescent="0.3">
      <c r="B247" s="236"/>
      <c r="C247" s="240"/>
    </row>
    <row r="248" spans="2:4" x14ac:dyDescent="0.3">
      <c r="B248" s="236"/>
      <c r="C248" s="240"/>
    </row>
    <row r="249" spans="2:4" x14ac:dyDescent="0.3">
      <c r="B249" s="236"/>
      <c r="C249" s="240"/>
    </row>
    <row r="250" spans="2:4" x14ac:dyDescent="0.3">
      <c r="B250" s="236"/>
      <c r="C250" s="240"/>
    </row>
    <row r="251" spans="2:4" x14ac:dyDescent="0.3">
      <c r="B251" s="236"/>
      <c r="C251" s="240"/>
    </row>
    <row r="252" spans="2:4" x14ac:dyDescent="0.3">
      <c r="B252" s="254"/>
      <c r="C252" s="241"/>
    </row>
    <row r="253" spans="2:4" x14ac:dyDescent="0.3">
      <c r="B253" s="249"/>
      <c r="C253" s="227"/>
    </row>
    <row r="254" spans="2:4" x14ac:dyDescent="0.3">
      <c r="B254" s="776"/>
      <c r="C254" s="776"/>
      <c r="D254" s="776"/>
    </row>
    <row r="255" spans="2:4" x14ac:dyDescent="0.3">
      <c r="B255" s="776"/>
      <c r="C255" s="776"/>
      <c r="D255" s="776"/>
    </row>
    <row r="256" spans="2:4" x14ac:dyDescent="0.3">
      <c r="B256" s="249"/>
    </row>
    <row r="257" spans="2:7" x14ac:dyDescent="0.3">
      <c r="B257" s="774"/>
      <c r="C257" s="774"/>
      <c r="D257" s="774"/>
      <c r="E257" s="774"/>
      <c r="F257" s="774"/>
      <c r="G257" s="774"/>
    </row>
    <row r="258" spans="2:7" ht="26.25" customHeight="1" x14ac:dyDescent="0.3">
      <c r="B258" s="774"/>
      <c r="C258" s="774"/>
      <c r="D258" s="774"/>
      <c r="E258" s="774"/>
      <c r="F258" s="774"/>
      <c r="G258" s="774"/>
    </row>
    <row r="259" spans="2:7" ht="26.25" customHeight="1" x14ac:dyDescent="0.3">
      <c r="B259" s="774"/>
      <c r="C259" s="774"/>
      <c r="D259" s="774"/>
      <c r="E259" s="774"/>
      <c r="F259" s="774"/>
      <c r="G259" s="774"/>
    </row>
    <row r="260" spans="2:7" ht="26.25" customHeight="1" x14ac:dyDescent="0.3">
      <c r="B260" s="774"/>
      <c r="C260" s="774"/>
      <c r="D260" s="774"/>
      <c r="E260" s="774"/>
      <c r="F260" s="774"/>
      <c r="G260" s="774"/>
    </row>
    <row r="261" spans="2:7" x14ac:dyDescent="0.3">
      <c r="B261" s="233"/>
    </row>
    <row r="262" spans="2:7" x14ac:dyDescent="0.3">
      <c r="B262" s="233"/>
    </row>
    <row r="263" spans="2:7" x14ac:dyDescent="0.3">
      <c r="B263" s="249"/>
    </row>
    <row r="264" spans="2:7" x14ac:dyDescent="0.3">
      <c r="B264" s="254"/>
      <c r="C264" s="234"/>
      <c r="D264" s="234"/>
    </row>
    <row r="265" spans="2:7" ht="19.5" customHeight="1" x14ac:dyDescent="0.3">
      <c r="B265" s="236"/>
      <c r="C265" s="237"/>
      <c r="D265" s="240"/>
    </row>
    <row r="266" spans="2:7" ht="19.5" customHeight="1" x14ac:dyDescent="0.3">
      <c r="B266" s="236"/>
      <c r="C266" s="237"/>
      <c r="D266" s="240"/>
    </row>
    <row r="267" spans="2:7" ht="19.5" customHeight="1" x14ac:dyDescent="0.3">
      <c r="B267" s="236"/>
      <c r="C267" s="237"/>
      <c r="D267" s="240"/>
    </row>
    <row r="268" spans="2:7" ht="19.5" customHeight="1" x14ac:dyDescent="0.3">
      <c r="B268" s="236"/>
      <c r="C268" s="237"/>
      <c r="D268" s="240"/>
    </row>
    <row r="269" spans="2:7" ht="19.5" customHeight="1" x14ac:dyDescent="0.3">
      <c r="B269" s="236"/>
      <c r="C269" s="237"/>
      <c r="D269" s="240"/>
    </row>
    <row r="270" spans="2:7" ht="19.5" customHeight="1" x14ac:dyDescent="0.3">
      <c r="B270" s="236"/>
      <c r="C270" s="237"/>
      <c r="D270" s="240"/>
    </row>
    <row r="271" spans="2:7" ht="19.5" customHeight="1" x14ac:dyDescent="0.3">
      <c r="B271" s="236"/>
      <c r="C271" s="237"/>
      <c r="D271" s="240"/>
    </row>
    <row r="272" spans="2:7" ht="19.5" customHeight="1" x14ac:dyDescent="0.3">
      <c r="B272" s="236"/>
      <c r="C272" s="237"/>
      <c r="D272" s="240"/>
    </row>
    <row r="273" spans="2:4" ht="19.5" customHeight="1" x14ac:dyDescent="0.3">
      <c r="B273" s="236"/>
      <c r="C273" s="237"/>
      <c r="D273" s="240"/>
    </row>
    <row r="274" spans="2:4" ht="19.5" customHeight="1" x14ac:dyDescent="0.3">
      <c r="B274" s="236"/>
      <c r="C274" s="237"/>
      <c r="D274" s="240"/>
    </row>
    <row r="275" spans="2:4" ht="19.5" customHeight="1" x14ac:dyDescent="0.3">
      <c r="B275" s="236"/>
      <c r="C275" s="237"/>
      <c r="D275" s="240"/>
    </row>
    <row r="276" spans="2:4" ht="19.5" customHeight="1" x14ac:dyDescent="0.3">
      <c r="B276" s="236"/>
      <c r="C276" s="237"/>
      <c r="D276" s="240"/>
    </row>
    <row r="277" spans="2:4" ht="19.5" customHeight="1" x14ac:dyDescent="0.3">
      <c r="B277" s="236"/>
      <c r="C277" s="237"/>
      <c r="D277" s="240"/>
    </row>
    <row r="278" spans="2:4" ht="19.5" customHeight="1" x14ac:dyDescent="0.3">
      <c r="B278" s="236"/>
      <c r="C278" s="237"/>
      <c r="D278" s="240"/>
    </row>
    <row r="279" spans="2:4" ht="19.5" customHeight="1" x14ac:dyDescent="0.3">
      <c r="B279" s="236"/>
      <c r="C279" s="237"/>
      <c r="D279" s="240"/>
    </row>
    <row r="280" spans="2:4" ht="19.5" customHeight="1" x14ac:dyDescent="0.3">
      <c r="B280" s="236"/>
      <c r="C280" s="237"/>
      <c r="D280" s="238"/>
    </row>
    <row r="281" spans="2:4" ht="19.5" customHeight="1" x14ac:dyDescent="0.3">
      <c r="B281" s="236"/>
      <c r="C281" s="237"/>
      <c r="D281" s="238"/>
    </row>
    <row r="282" spans="2:4" ht="19.5" customHeight="1" x14ac:dyDescent="0.3">
      <c r="B282" s="236"/>
      <c r="C282" s="237"/>
      <c r="D282" s="240"/>
    </row>
    <row r="283" spans="2:4" ht="19.5" customHeight="1" x14ac:dyDescent="0.3">
      <c r="B283" s="236"/>
      <c r="C283" s="237"/>
      <c r="D283" s="238"/>
    </row>
    <row r="284" spans="2:4" ht="19.5" customHeight="1" x14ac:dyDescent="0.3">
      <c r="B284" s="236"/>
      <c r="C284" s="237"/>
      <c r="D284" s="240"/>
    </row>
    <row r="285" spans="2:4" ht="19.5" customHeight="1" x14ac:dyDescent="0.3">
      <c r="B285" s="236"/>
      <c r="C285" s="237"/>
      <c r="D285" s="240"/>
    </row>
    <row r="286" spans="2:4" ht="19.5" customHeight="1" x14ac:dyDescent="0.3">
      <c r="B286" s="236"/>
      <c r="C286" s="237"/>
      <c r="D286" s="240"/>
    </row>
    <row r="287" spans="2:4" ht="19.5" customHeight="1" x14ac:dyDescent="0.3">
      <c r="B287" s="236"/>
      <c r="C287" s="237"/>
      <c r="D287" s="240"/>
    </row>
    <row r="288" spans="2:4" ht="19.5" customHeight="1" x14ac:dyDescent="0.3">
      <c r="B288" s="236"/>
      <c r="C288" s="237"/>
      <c r="D288" s="240"/>
    </row>
    <row r="289" spans="2:7" ht="19.5" customHeight="1" x14ac:dyDescent="0.3">
      <c r="B289" s="236"/>
      <c r="C289" s="237"/>
      <c r="D289" s="240"/>
    </row>
    <row r="290" spans="2:7" ht="19.5" customHeight="1" x14ac:dyDescent="0.3">
      <c r="B290" s="236"/>
      <c r="C290" s="237"/>
      <c r="D290" s="240"/>
    </row>
    <row r="291" spans="2:7" ht="19.5" customHeight="1" x14ac:dyDescent="0.3">
      <c r="B291" s="236"/>
      <c r="C291" s="237"/>
      <c r="D291" s="240"/>
    </row>
    <row r="292" spans="2:7" ht="19.5" customHeight="1" x14ac:dyDescent="0.3">
      <c r="B292" s="236"/>
      <c r="C292" s="237"/>
      <c r="D292" s="240"/>
    </row>
    <row r="293" spans="2:7" ht="19.5" customHeight="1" x14ac:dyDescent="0.3">
      <c r="B293" s="236"/>
      <c r="C293" s="237"/>
      <c r="D293" s="240"/>
    </row>
    <row r="294" spans="2:7" x14ac:dyDescent="0.3">
      <c r="B294" s="236"/>
      <c r="C294" s="234"/>
      <c r="D294" s="241"/>
    </row>
    <row r="295" spans="2:7" x14ac:dyDescent="0.3">
      <c r="B295" s="233"/>
      <c r="C295" s="227"/>
      <c r="D295" s="227"/>
    </row>
    <row r="296" spans="2:7" x14ac:dyDescent="0.3">
      <c r="B296" s="249"/>
    </row>
    <row r="297" spans="2:7" x14ac:dyDescent="0.3">
      <c r="B297" s="249"/>
    </row>
    <row r="298" spans="2:7" x14ac:dyDescent="0.3">
      <c r="B298" s="249"/>
    </row>
    <row r="299" spans="2:7" x14ac:dyDescent="0.3">
      <c r="B299" s="249"/>
    </row>
    <row r="300" spans="2:7" x14ac:dyDescent="0.3">
      <c r="B300" s="249"/>
    </row>
    <row r="301" spans="2:7" x14ac:dyDescent="0.3">
      <c r="B301" s="233"/>
    </row>
    <row r="302" spans="2:7" x14ac:dyDescent="0.3">
      <c r="B302" s="233"/>
    </row>
    <row r="303" spans="2:7" x14ac:dyDescent="0.3">
      <c r="B303" s="233"/>
    </row>
    <row r="304" spans="2:7" ht="26.25" customHeight="1" x14ac:dyDescent="0.3">
      <c r="B304" s="779"/>
      <c r="C304" s="779"/>
      <c r="D304" s="779"/>
      <c r="E304" s="779"/>
      <c r="F304" s="779"/>
      <c r="G304" s="779"/>
    </row>
    <row r="305" spans="2:7" ht="36.75" customHeight="1" x14ac:dyDescent="0.3">
      <c r="B305" s="779"/>
      <c r="C305" s="779"/>
      <c r="D305" s="779"/>
      <c r="E305" s="779"/>
      <c r="F305" s="779"/>
      <c r="G305" s="779"/>
    </row>
    <row r="306" spans="2:7" ht="24.75" customHeight="1" x14ac:dyDescent="0.3">
      <c r="B306" s="779"/>
      <c r="C306" s="779"/>
      <c r="D306" s="779"/>
      <c r="E306" s="779"/>
      <c r="F306" s="779"/>
      <c r="G306" s="779"/>
    </row>
    <row r="307" spans="2:7" x14ac:dyDescent="0.3">
      <c r="C307" s="227"/>
      <c r="D307" s="227"/>
    </row>
    <row r="308" spans="2:7" x14ac:dyDescent="0.3">
      <c r="B308" s="233"/>
    </row>
    <row r="309" spans="2:7" x14ac:dyDescent="0.3">
      <c r="B309" s="233"/>
    </row>
    <row r="310" spans="2:7" x14ac:dyDescent="0.3">
      <c r="B310" s="249"/>
    </row>
    <row r="311" spans="2:7" x14ac:dyDescent="0.3">
      <c r="B311" s="249"/>
    </row>
    <row r="312" spans="2:7" x14ac:dyDescent="0.3">
      <c r="B312" s="233"/>
      <c r="C312" s="228"/>
      <c r="D312" s="233"/>
    </row>
    <row r="313" spans="2:7" x14ac:dyDescent="0.3">
      <c r="B313" s="236"/>
      <c r="C313" s="237"/>
      <c r="D313" s="240"/>
    </row>
    <row r="314" spans="2:7" x14ac:dyDescent="0.3">
      <c r="B314" s="236"/>
      <c r="C314" s="237"/>
      <c r="D314" s="240"/>
    </row>
    <row r="315" spans="2:7" x14ac:dyDescent="0.3">
      <c r="B315" s="236"/>
      <c r="C315" s="237"/>
      <c r="D315" s="240"/>
    </row>
    <row r="316" spans="2:7" x14ac:dyDescent="0.3">
      <c r="B316" s="236"/>
      <c r="C316" s="237"/>
      <c r="D316" s="240"/>
    </row>
    <row r="317" spans="2:7" x14ac:dyDescent="0.3">
      <c r="B317" s="236"/>
      <c r="C317" s="237"/>
      <c r="D317" s="240"/>
    </row>
    <row r="318" spans="2:7" x14ac:dyDescent="0.3">
      <c r="B318" s="236"/>
      <c r="C318" s="237"/>
      <c r="D318" s="240"/>
    </row>
    <row r="319" spans="2:7" x14ac:dyDescent="0.3">
      <c r="B319" s="236"/>
      <c r="C319" s="237"/>
      <c r="D319" s="240"/>
    </row>
    <row r="320" spans="2:7" x14ac:dyDescent="0.3">
      <c r="B320" s="236"/>
      <c r="C320" s="237"/>
      <c r="D320" s="240"/>
    </row>
    <row r="321" spans="2:4" x14ac:dyDescent="0.3">
      <c r="B321" s="236"/>
      <c r="C321" s="237"/>
      <c r="D321" s="240"/>
    </row>
    <row r="322" spans="2:4" x14ac:dyDescent="0.3">
      <c r="B322" s="236"/>
      <c r="C322" s="237"/>
      <c r="D322" s="240"/>
    </row>
    <row r="323" spans="2:4" x14ac:dyDescent="0.3">
      <c r="B323" s="236"/>
      <c r="C323" s="237"/>
      <c r="D323" s="240"/>
    </row>
    <row r="324" spans="2:4" x14ac:dyDescent="0.3">
      <c r="B324" s="236"/>
      <c r="C324" s="237"/>
      <c r="D324" s="240"/>
    </row>
    <row r="325" spans="2:4" x14ac:dyDescent="0.3">
      <c r="B325" s="236"/>
      <c r="C325" s="237"/>
      <c r="D325" s="240"/>
    </row>
    <row r="326" spans="2:4" x14ac:dyDescent="0.3">
      <c r="B326" s="236"/>
      <c r="C326" s="237"/>
      <c r="D326" s="240"/>
    </row>
    <row r="327" spans="2:4" x14ac:dyDescent="0.3">
      <c r="B327" s="236"/>
      <c r="C327" s="237"/>
      <c r="D327" s="240"/>
    </row>
    <row r="328" spans="2:4" x14ac:dyDescent="0.3">
      <c r="B328" s="254"/>
      <c r="C328" s="234"/>
      <c r="D328" s="241"/>
    </row>
    <row r="329" spans="2:4" x14ac:dyDescent="0.3">
      <c r="B329" s="249"/>
      <c r="C329" s="227"/>
      <c r="D329" s="227"/>
    </row>
    <row r="330" spans="2:4" x14ac:dyDescent="0.3">
      <c r="B330" s="249"/>
    </row>
    <row r="331" spans="2:4" x14ac:dyDescent="0.3">
      <c r="B331" s="233"/>
    </row>
    <row r="332" spans="2:4" x14ac:dyDescent="0.3">
      <c r="B332" s="233"/>
    </row>
    <row r="333" spans="2:4" x14ac:dyDescent="0.3">
      <c r="B333" s="233"/>
    </row>
    <row r="334" spans="2:4" x14ac:dyDescent="0.3">
      <c r="B334" s="236"/>
      <c r="C334" s="228"/>
      <c r="D334" s="228"/>
    </row>
    <row r="335" spans="2:4" x14ac:dyDescent="0.3">
      <c r="B335" s="254"/>
      <c r="C335" s="237"/>
      <c r="D335" s="240"/>
    </row>
    <row r="336" spans="2:4" x14ac:dyDescent="0.3">
      <c r="B336" s="233"/>
      <c r="C336" s="234"/>
      <c r="D336" s="241"/>
    </row>
    <row r="337" spans="2:4" x14ac:dyDescent="0.3">
      <c r="B337" s="233"/>
    </row>
    <row r="338" spans="2:4" x14ac:dyDescent="0.3">
      <c r="B338" s="233"/>
    </row>
    <row r="339" spans="2:4" x14ac:dyDescent="0.3">
      <c r="B339" s="233"/>
    </row>
    <row r="340" spans="2:4" x14ac:dyDescent="0.3">
      <c r="B340" s="233"/>
    </row>
    <row r="341" spans="2:4" x14ac:dyDescent="0.3">
      <c r="B341" s="236"/>
      <c r="C341" s="228"/>
      <c r="D341" s="228"/>
    </row>
    <row r="342" spans="2:4" x14ac:dyDescent="0.3">
      <c r="B342" s="254"/>
      <c r="C342" s="237"/>
      <c r="D342" s="240"/>
    </row>
    <row r="343" spans="2:4" x14ac:dyDescent="0.3">
      <c r="B343" s="233"/>
      <c r="C343" s="234"/>
      <c r="D343" s="241"/>
    </row>
    <row r="344" spans="2:4" x14ac:dyDescent="0.3">
      <c r="B344" s="233"/>
    </row>
    <row r="345" spans="2:4" x14ac:dyDescent="0.3">
      <c r="B345" s="233"/>
    </row>
    <row r="346" spans="2:4" x14ac:dyDescent="0.3">
      <c r="B346" s="233"/>
    </row>
    <row r="347" spans="2:4" x14ac:dyDescent="0.3">
      <c r="B347" s="236"/>
      <c r="C347" s="228"/>
      <c r="D347" s="228"/>
    </row>
    <row r="348" spans="2:4" x14ac:dyDescent="0.3">
      <c r="B348" s="236"/>
      <c r="C348" s="237"/>
      <c r="D348" s="240"/>
    </row>
    <row r="349" spans="2:4" x14ac:dyDescent="0.3">
      <c r="B349" s="254"/>
      <c r="C349" s="237"/>
      <c r="D349" s="240"/>
    </row>
    <row r="350" spans="2:4" x14ac:dyDescent="0.3">
      <c r="B350" s="233"/>
      <c r="C350" s="234"/>
      <c r="D350" s="241"/>
    </row>
    <row r="351" spans="2:4" x14ac:dyDescent="0.3">
      <c r="B351" s="233"/>
    </row>
    <row r="352" spans="2:4" x14ac:dyDescent="0.3">
      <c r="B352" s="233"/>
    </row>
    <row r="353" spans="2:4" x14ac:dyDescent="0.3">
      <c r="B353" s="233"/>
    </row>
    <row r="354" spans="2:4" x14ac:dyDescent="0.3">
      <c r="B354" s="233"/>
    </row>
    <row r="355" spans="2:4" x14ac:dyDescent="0.3">
      <c r="B355" s="233"/>
    </row>
    <row r="356" spans="2:4" x14ac:dyDescent="0.3">
      <c r="B356" s="233"/>
    </row>
    <row r="357" spans="2:4" x14ac:dyDescent="0.3">
      <c r="B357" s="233"/>
    </row>
    <row r="358" spans="2:4" x14ac:dyDescent="0.3">
      <c r="B358" s="236"/>
      <c r="C358" s="228"/>
      <c r="D358" s="228"/>
    </row>
    <row r="359" spans="2:4" x14ac:dyDescent="0.3">
      <c r="B359" s="236"/>
      <c r="C359" s="237"/>
      <c r="D359" s="240"/>
    </row>
    <row r="360" spans="2:4" x14ac:dyDescent="0.3">
      <c r="B360" s="254"/>
      <c r="C360" s="237"/>
      <c r="D360" s="240"/>
    </row>
    <row r="361" spans="2:4" x14ac:dyDescent="0.3">
      <c r="B361" s="233"/>
      <c r="C361" s="234"/>
      <c r="D361" s="241"/>
    </row>
    <row r="362" spans="2:4" x14ac:dyDescent="0.3">
      <c r="B362" s="233"/>
    </row>
    <row r="363" spans="2:4" x14ac:dyDescent="0.3">
      <c r="B363" s="233"/>
    </row>
    <row r="364" spans="2:4" x14ac:dyDescent="0.3">
      <c r="B364" s="233"/>
    </row>
    <row r="365" spans="2:4" x14ac:dyDescent="0.3">
      <c r="B365" s="233"/>
    </row>
    <row r="366" spans="2:4" x14ac:dyDescent="0.3">
      <c r="B366" s="233"/>
    </row>
    <row r="367" spans="2:4" x14ac:dyDescent="0.3">
      <c r="B367" s="236"/>
      <c r="C367" s="228"/>
      <c r="D367" s="228"/>
    </row>
    <row r="368" spans="2:4" x14ac:dyDescent="0.3">
      <c r="B368" s="254"/>
      <c r="C368" s="237"/>
      <c r="D368" s="240"/>
    </row>
    <row r="369" spans="2:4" x14ac:dyDescent="0.3">
      <c r="B369" s="233"/>
      <c r="C369" s="234"/>
      <c r="D369" s="241"/>
    </row>
    <row r="370" spans="2:4" x14ac:dyDescent="0.3">
      <c r="B370" s="233"/>
    </row>
    <row r="371" spans="2:4" x14ac:dyDescent="0.3">
      <c r="B371" s="233"/>
    </row>
    <row r="372" spans="2:4" x14ac:dyDescent="0.3">
      <c r="B372" s="233"/>
    </row>
    <row r="373" spans="2:4" x14ac:dyDescent="0.3">
      <c r="B373" s="236"/>
      <c r="C373" s="228"/>
      <c r="D373" s="228"/>
    </row>
    <row r="374" spans="2:4" x14ac:dyDescent="0.3">
      <c r="B374" s="254"/>
      <c r="C374" s="237"/>
      <c r="D374" s="240"/>
    </row>
    <row r="375" spans="2:4" x14ac:dyDescent="0.3">
      <c r="B375" s="233"/>
    </row>
    <row r="376" spans="2:4" x14ac:dyDescent="0.3">
      <c r="B376" s="233"/>
    </row>
    <row r="377" spans="2:4" x14ac:dyDescent="0.3">
      <c r="B377" s="233"/>
    </row>
    <row r="378" spans="2:4" x14ac:dyDescent="0.3">
      <c r="B378" s="233"/>
    </row>
    <row r="379" spans="2:4" x14ac:dyDescent="0.3">
      <c r="B379" s="233"/>
    </row>
    <row r="380" spans="2:4" x14ac:dyDescent="0.3">
      <c r="B380" s="236"/>
      <c r="C380" s="228"/>
      <c r="D380" s="228"/>
    </row>
    <row r="381" spans="2:4" x14ac:dyDescent="0.3">
      <c r="B381" s="236"/>
      <c r="C381" s="237"/>
      <c r="D381" s="240"/>
    </row>
    <row r="382" spans="2:4" x14ac:dyDescent="0.3">
      <c r="B382" s="254"/>
      <c r="C382" s="237"/>
      <c r="D382" s="240"/>
    </row>
    <row r="383" spans="2:4" x14ac:dyDescent="0.3">
      <c r="B383" s="233"/>
      <c r="C383" s="234"/>
      <c r="D383" s="241"/>
    </row>
    <row r="384" spans="2:4" x14ac:dyDescent="0.3">
      <c r="B384" s="233"/>
    </row>
    <row r="385" spans="2:4" x14ac:dyDescent="0.3">
      <c r="B385" s="233"/>
    </row>
    <row r="386" spans="2:4" x14ac:dyDescent="0.3">
      <c r="B386" s="233"/>
    </row>
    <row r="387" spans="2:4" x14ac:dyDescent="0.3">
      <c r="B387" s="233"/>
    </row>
    <row r="388" spans="2:4" x14ac:dyDescent="0.3">
      <c r="B388" s="236"/>
      <c r="C388" s="228"/>
      <c r="D388" s="228"/>
    </row>
    <row r="389" spans="2:4" x14ac:dyDescent="0.3">
      <c r="B389" s="236"/>
      <c r="C389" s="237"/>
      <c r="D389" s="240"/>
    </row>
    <row r="390" spans="2:4" x14ac:dyDescent="0.3">
      <c r="B390" s="236"/>
      <c r="C390" s="237"/>
      <c r="D390" s="240"/>
    </row>
    <row r="391" spans="2:4" x14ac:dyDescent="0.3">
      <c r="B391" s="236"/>
      <c r="C391" s="237"/>
      <c r="D391" s="240"/>
    </row>
    <row r="392" spans="2:4" x14ac:dyDescent="0.3">
      <c r="B392" s="249"/>
      <c r="C392" s="234"/>
      <c r="D392" s="241"/>
    </row>
    <row r="393" spans="2:4" x14ac:dyDescent="0.3">
      <c r="B393" s="233"/>
    </row>
    <row r="394" spans="2:4" x14ac:dyDescent="0.3">
      <c r="B394" s="233"/>
    </row>
    <row r="395" spans="2:4" x14ac:dyDescent="0.3">
      <c r="B395" s="236"/>
      <c r="C395" s="228"/>
      <c r="D395" s="228"/>
    </row>
    <row r="396" spans="2:4" x14ac:dyDescent="0.3">
      <c r="B396" s="254"/>
      <c r="C396" s="237"/>
      <c r="D396" s="240"/>
    </row>
    <row r="397" spans="2:4" x14ac:dyDescent="0.3">
      <c r="B397" s="233"/>
      <c r="C397" s="237"/>
      <c r="D397" s="241"/>
    </row>
    <row r="398" spans="2:4" x14ac:dyDescent="0.3">
      <c r="B398" s="249"/>
    </row>
    <row r="399" spans="2:4" x14ac:dyDescent="0.3">
      <c r="B399" s="233"/>
      <c r="C399" s="228"/>
      <c r="D399" s="228"/>
    </row>
    <row r="400" spans="2:4" x14ac:dyDescent="0.3">
      <c r="B400" s="249"/>
    </row>
    <row r="401" spans="2:4" x14ac:dyDescent="0.3">
      <c r="B401" s="236"/>
      <c r="C401" s="247"/>
      <c r="D401" s="240"/>
    </row>
    <row r="402" spans="2:4" ht="18" customHeight="1" x14ac:dyDescent="0.3">
      <c r="B402" s="236"/>
      <c r="C402" s="247"/>
      <c r="D402" s="240"/>
    </row>
    <row r="403" spans="2:4" ht="18" customHeight="1" x14ac:dyDescent="0.3">
      <c r="B403" s="236"/>
      <c r="C403" s="247"/>
      <c r="D403" s="240"/>
    </row>
    <row r="404" spans="2:4" ht="18" customHeight="1" x14ac:dyDescent="0.3">
      <c r="B404" s="236"/>
      <c r="C404" s="247"/>
      <c r="D404" s="240"/>
    </row>
    <row r="405" spans="2:4" ht="18" customHeight="1" x14ac:dyDescent="0.3">
      <c r="B405" s="236"/>
      <c r="C405" s="247"/>
      <c r="D405" s="240"/>
    </row>
    <row r="406" spans="2:4" ht="18" customHeight="1" x14ac:dyDescent="0.3">
      <c r="B406" s="236"/>
      <c r="C406" s="247"/>
      <c r="D406" s="240"/>
    </row>
    <row r="407" spans="2:4" ht="18" customHeight="1" x14ac:dyDescent="0.3">
      <c r="B407" s="236"/>
      <c r="C407" s="247"/>
      <c r="D407" s="240"/>
    </row>
    <row r="408" spans="2:4" ht="18" customHeight="1" x14ac:dyDescent="0.3">
      <c r="B408" s="236"/>
      <c r="C408" s="247"/>
      <c r="D408" s="240"/>
    </row>
    <row r="409" spans="2:4" x14ac:dyDescent="0.3">
      <c r="B409" s="236"/>
      <c r="C409" s="237"/>
      <c r="D409" s="237"/>
    </row>
    <row r="410" spans="2:4" x14ac:dyDescent="0.3">
      <c r="B410" s="254"/>
      <c r="C410" s="234"/>
      <c r="D410" s="241"/>
    </row>
    <row r="411" spans="2:4" x14ac:dyDescent="0.3">
      <c r="B411" s="249"/>
      <c r="C411" s="227"/>
      <c r="D411" s="227"/>
    </row>
    <row r="412" spans="2:4" x14ac:dyDescent="0.3">
      <c r="B412" s="233"/>
    </row>
    <row r="413" spans="2:4" x14ac:dyDescent="0.3">
      <c r="B413" s="249"/>
    </row>
    <row r="414" spans="2:4" x14ac:dyDescent="0.3">
      <c r="B414" s="249"/>
      <c r="C414" s="228"/>
      <c r="D414" s="228"/>
    </row>
    <row r="415" spans="2:4" ht="27.75" customHeight="1" x14ac:dyDescent="0.3">
      <c r="B415" s="236"/>
      <c r="C415" s="237"/>
      <c r="D415" s="240"/>
    </row>
    <row r="416" spans="2:4" x14ac:dyDescent="0.3">
      <c r="B416" s="254"/>
      <c r="C416" s="234"/>
      <c r="D416" s="241"/>
    </row>
    <row r="417" spans="2:4" x14ac:dyDescent="0.3">
      <c r="B417" s="249"/>
      <c r="C417" s="227"/>
      <c r="D417" s="227"/>
    </row>
    <row r="418" spans="2:4" x14ac:dyDescent="0.3">
      <c r="B418" s="233"/>
    </row>
    <row r="419" spans="2:4" x14ac:dyDescent="0.3">
      <c r="B419" s="233"/>
    </row>
    <row r="420" spans="2:4" x14ac:dyDescent="0.3">
      <c r="B420" s="249"/>
      <c r="C420" s="228"/>
      <c r="D420" s="228"/>
    </row>
    <row r="421" spans="2:4" x14ac:dyDescent="0.3">
      <c r="B421" s="236"/>
      <c r="C421" s="237"/>
      <c r="D421" s="240"/>
    </row>
    <row r="422" spans="2:4" x14ac:dyDescent="0.3">
      <c r="B422" s="236"/>
      <c r="C422" s="237"/>
      <c r="D422" s="240"/>
    </row>
    <row r="423" spans="2:4" x14ac:dyDescent="0.3">
      <c r="B423" s="236"/>
      <c r="C423" s="237"/>
      <c r="D423" s="240"/>
    </row>
    <row r="424" spans="2:4" x14ac:dyDescent="0.3">
      <c r="B424" s="236"/>
      <c r="C424" s="237"/>
      <c r="D424" s="240"/>
    </row>
    <row r="425" spans="2:4" x14ac:dyDescent="0.3">
      <c r="B425" s="254"/>
      <c r="C425" s="234"/>
      <c r="D425" s="241"/>
    </row>
    <row r="426" spans="2:4" x14ac:dyDescent="0.3">
      <c r="B426" s="233"/>
    </row>
    <row r="427" spans="2:4" x14ac:dyDescent="0.3">
      <c r="B427" s="233"/>
    </row>
    <row r="428" spans="2:4" x14ac:dyDescent="0.3">
      <c r="B428" s="249"/>
    </row>
    <row r="429" spans="2:4" x14ac:dyDescent="0.3">
      <c r="B429" s="236"/>
      <c r="C429" s="228"/>
      <c r="D429" s="228"/>
    </row>
    <row r="430" spans="2:4" x14ac:dyDescent="0.3">
      <c r="B430" s="254"/>
      <c r="C430" s="237"/>
      <c r="D430" s="240"/>
    </row>
    <row r="431" spans="2:4" x14ac:dyDescent="0.3">
      <c r="B431" s="249"/>
      <c r="C431" s="234"/>
      <c r="D431" s="241"/>
    </row>
    <row r="432" spans="2:4" x14ac:dyDescent="0.3">
      <c r="B432" s="233"/>
    </row>
    <row r="433" spans="2:4" x14ac:dyDescent="0.3">
      <c r="B433" s="249"/>
      <c r="C433" s="228"/>
      <c r="D433" s="228"/>
    </row>
    <row r="434" spans="2:4" x14ac:dyDescent="0.3">
      <c r="B434" s="236"/>
      <c r="C434" s="237"/>
      <c r="D434" s="240"/>
    </row>
    <row r="435" spans="2:4" x14ac:dyDescent="0.3">
      <c r="B435" s="236"/>
      <c r="C435" s="237"/>
      <c r="D435" s="240"/>
    </row>
    <row r="436" spans="2:4" x14ac:dyDescent="0.3">
      <c r="B436" s="254"/>
      <c r="C436" s="234"/>
      <c r="D436" s="241"/>
    </row>
    <row r="437" spans="2:4" x14ac:dyDescent="0.3">
      <c r="B437" s="249"/>
      <c r="C437" s="227"/>
      <c r="D437" s="227"/>
    </row>
    <row r="438" spans="2:4" x14ac:dyDescent="0.3">
      <c r="B438" s="233"/>
    </row>
    <row r="439" spans="2:4" x14ac:dyDescent="0.3">
      <c r="B439" s="233"/>
      <c r="C439" s="228"/>
      <c r="D439" s="228"/>
    </row>
    <row r="440" spans="2:4" x14ac:dyDescent="0.3">
      <c r="B440" s="236"/>
      <c r="C440" s="237"/>
      <c r="D440" s="240"/>
    </row>
    <row r="441" spans="2:4" x14ac:dyDescent="0.3">
      <c r="B441" s="254"/>
      <c r="C441" s="234"/>
      <c r="D441" s="241"/>
    </row>
    <row r="442" spans="2:4" x14ac:dyDescent="0.3">
      <c r="B442" s="233"/>
      <c r="C442" s="227"/>
      <c r="D442" s="227"/>
    </row>
    <row r="443" spans="2:4" x14ac:dyDescent="0.3">
      <c r="B443" s="233"/>
    </row>
    <row r="444" spans="2:4" x14ac:dyDescent="0.3">
      <c r="B444" s="233"/>
      <c r="C444" s="228"/>
      <c r="D444" s="228"/>
    </row>
    <row r="445" spans="2:4" x14ac:dyDescent="0.3">
      <c r="B445" s="236"/>
      <c r="C445" s="237"/>
      <c r="D445" s="238"/>
    </row>
    <row r="446" spans="2:4" x14ac:dyDescent="0.3">
      <c r="B446" s="236"/>
      <c r="C446" s="237"/>
      <c r="D446" s="240"/>
    </row>
    <row r="447" spans="2:4" x14ac:dyDescent="0.3">
      <c r="B447" s="254"/>
      <c r="C447" s="234"/>
      <c r="D447" s="241"/>
    </row>
    <row r="448" spans="2:4" x14ac:dyDescent="0.3">
      <c r="B448" s="233"/>
      <c r="C448" s="227"/>
      <c r="D448" s="227"/>
    </row>
    <row r="449" spans="2:5" x14ac:dyDescent="0.3">
      <c r="B449" s="233"/>
    </row>
    <row r="450" spans="2:5" x14ac:dyDescent="0.3">
      <c r="B450" s="233"/>
    </row>
    <row r="451" spans="2:5" x14ac:dyDescent="0.3">
      <c r="B451" s="233"/>
    </row>
    <row r="452" spans="2:5" x14ac:dyDescent="0.3">
      <c r="B452" s="233"/>
      <c r="C452" s="228"/>
      <c r="D452" s="228"/>
      <c r="E452" s="228"/>
    </row>
    <row r="453" spans="2:5" x14ac:dyDescent="0.3">
      <c r="B453" s="236"/>
      <c r="C453" s="237"/>
      <c r="D453" s="240"/>
    </row>
    <row r="454" spans="2:5" x14ac:dyDescent="0.3">
      <c r="B454" s="236"/>
      <c r="C454" s="237"/>
      <c r="D454" s="240"/>
    </row>
    <row r="455" spans="2:5" x14ac:dyDescent="0.3">
      <c r="B455" s="236"/>
      <c r="C455" s="237"/>
      <c r="D455" s="240"/>
    </row>
    <row r="456" spans="2:5" x14ac:dyDescent="0.3">
      <c r="B456" s="777"/>
      <c r="C456" s="234"/>
      <c r="D456" s="257"/>
    </row>
    <row r="457" spans="2:5" x14ac:dyDescent="0.3">
      <c r="B457" s="777"/>
      <c r="C457" s="234"/>
      <c r="D457" s="257"/>
    </row>
    <row r="458" spans="2:5" x14ac:dyDescent="0.3">
      <c r="B458" s="249"/>
      <c r="C458" s="227"/>
      <c r="D458" s="227"/>
    </row>
    <row r="459" spans="2:5" x14ac:dyDescent="0.3">
      <c r="B459" s="249"/>
    </row>
    <row r="460" spans="2:5" x14ac:dyDescent="0.3">
      <c r="B460" s="233"/>
    </row>
    <row r="461" spans="2:5" x14ac:dyDescent="0.3">
      <c r="B461" s="233"/>
    </row>
    <row r="462" spans="2:5" x14ac:dyDescent="0.3">
      <c r="B462" s="233"/>
      <c r="C462" s="228"/>
      <c r="D462" s="228"/>
      <c r="E462" s="228"/>
    </row>
    <row r="463" spans="2:5" x14ac:dyDescent="0.3">
      <c r="B463" s="236"/>
      <c r="C463" s="237"/>
      <c r="D463" s="240"/>
    </row>
    <row r="464" spans="2:5" x14ac:dyDescent="0.3">
      <c r="B464" s="777"/>
      <c r="C464" s="234"/>
      <c r="D464" s="257"/>
    </row>
    <row r="465" spans="2:4" x14ac:dyDescent="0.3">
      <c r="B465" s="777"/>
      <c r="C465" s="234"/>
      <c r="D465" s="257"/>
    </row>
    <row r="466" spans="2:4" x14ac:dyDescent="0.3">
      <c r="B466" s="777"/>
      <c r="C466" s="234"/>
      <c r="D466" s="257"/>
    </row>
    <row r="467" spans="2:4" x14ac:dyDescent="0.3">
      <c r="B467" s="249"/>
      <c r="C467" s="227"/>
      <c r="D467" s="227"/>
    </row>
    <row r="468" spans="2:4" x14ac:dyDescent="0.3">
      <c r="B468" s="233"/>
    </row>
    <row r="469" spans="2:4" x14ac:dyDescent="0.3">
      <c r="B469" s="249"/>
      <c r="C469" s="228"/>
      <c r="D469" s="228"/>
    </row>
    <row r="470" spans="2:4" x14ac:dyDescent="0.3">
      <c r="B470" s="236"/>
      <c r="C470" s="237"/>
      <c r="D470" s="240"/>
    </row>
    <row r="471" spans="2:4" x14ac:dyDescent="0.3">
      <c r="B471" s="254"/>
      <c r="C471" s="234"/>
      <c r="D471" s="241"/>
    </row>
    <row r="472" spans="2:4" x14ac:dyDescent="0.3">
      <c r="B472" s="233"/>
      <c r="C472" s="227"/>
      <c r="D472" s="227"/>
    </row>
    <row r="473" spans="2:4" x14ac:dyDescent="0.3">
      <c r="B473" s="233"/>
    </row>
    <row r="474" spans="2:4" x14ac:dyDescent="0.3">
      <c r="B474" s="249"/>
    </row>
    <row r="475" spans="2:4" ht="18.75" customHeight="1" x14ac:dyDescent="0.3">
      <c r="B475" s="236"/>
      <c r="C475" s="247"/>
      <c r="D475" s="240"/>
    </row>
    <row r="476" spans="2:4" ht="18.75" customHeight="1" x14ac:dyDescent="0.3">
      <c r="B476" s="236"/>
      <c r="C476" s="247"/>
      <c r="D476" s="240"/>
    </row>
    <row r="477" spans="2:4" ht="18.75" customHeight="1" x14ac:dyDescent="0.3">
      <c r="B477" s="236"/>
      <c r="C477" s="247"/>
      <c r="D477" s="240"/>
    </row>
    <row r="478" spans="2:4" ht="18.75" customHeight="1" x14ac:dyDescent="0.3">
      <c r="B478" s="236"/>
      <c r="C478" s="247"/>
      <c r="D478" s="240"/>
    </row>
    <row r="479" spans="2:4" ht="18.75" customHeight="1" x14ac:dyDescent="0.3">
      <c r="B479" s="236"/>
      <c r="C479" s="247"/>
      <c r="D479" s="240"/>
    </row>
    <row r="480" spans="2:4" ht="18.75" customHeight="1" x14ac:dyDescent="0.3">
      <c r="B480" s="236"/>
      <c r="C480" s="247"/>
      <c r="D480" s="240"/>
    </row>
    <row r="481" spans="1:4" ht="18.75" customHeight="1" x14ac:dyDescent="0.3">
      <c r="B481" s="236"/>
      <c r="C481" s="247"/>
      <c r="D481" s="240"/>
    </row>
    <row r="482" spans="1:4" ht="18.75" customHeight="1" x14ac:dyDescent="0.3">
      <c r="B482" s="236"/>
      <c r="C482" s="247"/>
      <c r="D482" s="240"/>
    </row>
    <row r="483" spans="1:4" ht="18.75" customHeight="1" x14ac:dyDescent="0.3">
      <c r="B483" s="236"/>
      <c r="C483" s="247"/>
      <c r="D483" s="240"/>
    </row>
    <row r="484" spans="1:4" ht="18.75" customHeight="1" x14ac:dyDescent="0.3">
      <c r="B484" s="236"/>
      <c r="C484" s="247"/>
      <c r="D484" s="240"/>
    </row>
    <row r="485" spans="1:4" ht="18.75" customHeight="1" x14ac:dyDescent="0.3">
      <c r="B485" s="236"/>
      <c r="C485" s="247"/>
      <c r="D485" s="240"/>
    </row>
    <row r="486" spans="1:4" ht="18.75" customHeight="1" x14ac:dyDescent="0.3">
      <c r="B486" s="236"/>
      <c r="C486" s="247"/>
      <c r="D486" s="240"/>
    </row>
    <row r="487" spans="1:4" x14ac:dyDescent="0.3">
      <c r="B487" s="254"/>
      <c r="C487" s="234"/>
      <c r="D487" s="241"/>
    </row>
    <row r="488" spans="1:4" x14ac:dyDescent="0.3">
      <c r="B488" s="233"/>
      <c r="C488" s="227"/>
      <c r="D488" s="227"/>
    </row>
    <row r="489" spans="1:4" x14ac:dyDescent="0.3">
      <c r="B489" s="233"/>
    </row>
    <row r="490" spans="1:4" x14ac:dyDescent="0.3">
      <c r="B490" s="249"/>
    </row>
    <row r="491" spans="1:4" x14ac:dyDescent="0.3">
      <c r="B491" s="233"/>
    </row>
    <row r="492" spans="1:4" x14ac:dyDescent="0.3">
      <c r="B492" s="249"/>
    </row>
    <row r="493" spans="1:4" x14ac:dyDescent="0.3">
      <c r="B493" s="258"/>
      <c r="C493" s="237"/>
      <c r="D493" s="240"/>
    </row>
    <row r="494" spans="1:4" x14ac:dyDescent="0.3">
      <c r="B494" s="254"/>
      <c r="C494" s="234"/>
      <c r="D494" s="241"/>
    </row>
    <row r="495" spans="1:4" x14ac:dyDescent="0.3">
      <c r="A495" s="233"/>
      <c r="B495" s="249"/>
      <c r="C495" s="227"/>
      <c r="D495" s="227"/>
    </row>
    <row r="496" spans="1:4" x14ac:dyDescent="0.3">
      <c r="B496" s="249"/>
    </row>
    <row r="497" spans="1:7" x14ac:dyDescent="0.3">
      <c r="B497" s="259"/>
    </row>
    <row r="498" spans="1:7" x14ac:dyDescent="0.3">
      <c r="B498" s="249"/>
    </row>
    <row r="499" spans="1:7" ht="49.5" customHeight="1" x14ac:dyDescent="0.3">
      <c r="B499" s="774"/>
      <c r="C499" s="774"/>
      <c r="D499" s="774"/>
      <c r="E499" s="774"/>
      <c r="F499" s="774"/>
      <c r="G499" s="774"/>
    </row>
    <row r="500" spans="1:7" x14ac:dyDescent="0.3">
      <c r="B500" s="249"/>
    </row>
    <row r="501" spans="1:7" x14ac:dyDescent="0.3">
      <c r="B501" s="249"/>
    </row>
    <row r="502" spans="1:7" x14ac:dyDescent="0.3">
      <c r="B502" s="228"/>
    </row>
    <row r="503" spans="1:7" ht="23.25" customHeight="1" x14ac:dyDescent="0.3">
      <c r="A503" s="243"/>
      <c r="B503" s="779"/>
      <c r="C503" s="779"/>
      <c r="D503" s="779"/>
      <c r="E503" s="779"/>
      <c r="F503" s="779"/>
      <c r="G503" s="779"/>
    </row>
    <row r="504" spans="1:7" ht="26.25" customHeight="1" x14ac:dyDescent="0.3">
      <c r="A504" s="243"/>
      <c r="B504" s="779"/>
      <c r="C504" s="779"/>
      <c r="D504" s="779"/>
      <c r="E504" s="779"/>
      <c r="F504" s="779"/>
      <c r="G504" s="779"/>
    </row>
    <row r="505" spans="1:7" ht="20.25" customHeight="1" x14ac:dyDescent="0.3">
      <c r="A505" s="243"/>
      <c r="B505" s="779"/>
      <c r="C505" s="779"/>
      <c r="D505" s="779"/>
      <c r="E505" s="779"/>
      <c r="F505" s="779"/>
      <c r="G505" s="779"/>
    </row>
    <row r="506" spans="1:7" ht="26.25" customHeight="1" x14ac:dyDescent="0.3">
      <c r="A506" s="243"/>
      <c r="B506" s="779"/>
      <c r="C506" s="779"/>
      <c r="D506" s="779"/>
      <c r="E506" s="779"/>
      <c r="F506" s="779"/>
      <c r="G506" s="779"/>
    </row>
    <row r="507" spans="1:7" ht="21.75" customHeight="1" x14ac:dyDescent="0.3">
      <c r="A507" s="243"/>
      <c r="B507" s="779"/>
      <c r="C507" s="779"/>
      <c r="D507" s="779"/>
      <c r="E507" s="779"/>
      <c r="F507" s="779"/>
      <c r="G507" s="779"/>
    </row>
    <row r="508" spans="1:7" ht="8.25" customHeight="1" x14ac:dyDescent="0.3">
      <c r="B508" s="243"/>
      <c r="C508" s="227"/>
      <c r="D508" s="227"/>
      <c r="E508" s="227"/>
      <c r="F508" s="227"/>
    </row>
    <row r="509" spans="1:7" x14ac:dyDescent="0.3">
      <c r="B509" s="259"/>
    </row>
    <row r="510" spans="1:7" ht="3" customHeight="1" x14ac:dyDescent="0.3">
      <c r="B510" s="249"/>
    </row>
    <row r="511" spans="1:7" x14ac:dyDescent="0.3">
      <c r="B511" s="781"/>
      <c r="C511" s="781"/>
      <c r="D511" s="781"/>
      <c r="E511" s="781"/>
      <c r="F511" s="781"/>
      <c r="G511" s="781"/>
    </row>
    <row r="512" spans="1:7" ht="51.75" customHeight="1" x14ac:dyDescent="0.3">
      <c r="B512" s="779"/>
      <c r="C512" s="779"/>
      <c r="D512" s="779"/>
      <c r="E512" s="779"/>
      <c r="F512" s="779"/>
      <c r="G512" s="779"/>
    </row>
    <row r="513" spans="2:7" x14ac:dyDescent="0.3">
      <c r="B513" s="260"/>
    </row>
    <row r="514" spans="2:7" ht="46.5" customHeight="1" x14ac:dyDescent="0.3">
      <c r="B514" s="779"/>
      <c r="C514" s="779"/>
      <c r="D514" s="779"/>
      <c r="E514" s="779"/>
      <c r="F514" s="779"/>
      <c r="G514" s="779"/>
    </row>
    <row r="515" spans="2:7" ht="56.25" customHeight="1" x14ac:dyDescent="0.3">
      <c r="B515" s="779"/>
      <c r="C515" s="779"/>
      <c r="D515" s="779"/>
      <c r="E515" s="779"/>
      <c r="F515" s="779"/>
      <c r="G515" s="779"/>
    </row>
    <row r="516" spans="2:7" ht="8.25" customHeight="1" x14ac:dyDescent="0.3"/>
    <row r="517" spans="2:7" ht="100.5" customHeight="1" x14ac:dyDescent="0.3">
      <c r="B517" s="779"/>
      <c r="C517" s="779"/>
      <c r="D517" s="779"/>
      <c r="E517" s="779"/>
      <c r="F517" s="779"/>
      <c r="G517" s="779"/>
    </row>
    <row r="518" spans="2:7" x14ac:dyDescent="0.3">
      <c r="B518" s="249"/>
    </row>
    <row r="519" spans="2:7" x14ac:dyDescent="0.3">
      <c r="B519" s="249"/>
    </row>
    <row r="520" spans="2:7" x14ac:dyDescent="0.3">
      <c r="B520" s="249"/>
    </row>
    <row r="521" spans="2:7" x14ac:dyDescent="0.3">
      <c r="B521" s="249"/>
    </row>
    <row r="522" spans="2:7" x14ac:dyDescent="0.3">
      <c r="B522" s="249"/>
    </row>
    <row r="523" spans="2:7" x14ac:dyDescent="0.3">
      <c r="B523" s="249"/>
    </row>
    <row r="524" spans="2:7" x14ac:dyDescent="0.3">
      <c r="B524" s="249"/>
    </row>
    <row r="525" spans="2:7" x14ac:dyDescent="0.3">
      <c r="B525" s="249"/>
    </row>
    <row r="527" spans="2:7" ht="6" customHeight="1" x14ac:dyDescent="0.3"/>
    <row r="528" spans="2:7" ht="7.5" customHeight="1" x14ac:dyDescent="0.3"/>
    <row r="529" spans="1:7" ht="15.75" x14ac:dyDescent="0.3">
      <c r="A529" s="261"/>
      <c r="B529" s="261"/>
      <c r="C529" s="261"/>
      <c r="D529" s="261"/>
      <c r="E529" s="261"/>
    </row>
    <row r="530" spans="1:7" ht="15.75" x14ac:dyDescent="0.3">
      <c r="A530" s="261"/>
      <c r="B530" s="261"/>
      <c r="C530" s="261"/>
      <c r="D530" s="261"/>
      <c r="E530" s="261"/>
    </row>
    <row r="531" spans="1:7" ht="15.75" x14ac:dyDescent="0.3">
      <c r="A531" s="261"/>
      <c r="B531" s="261"/>
      <c r="C531" s="261"/>
      <c r="D531" s="261"/>
      <c r="E531" s="261"/>
    </row>
    <row r="532" spans="1:7" ht="30" customHeight="1" x14ac:dyDescent="0.3">
      <c r="A532" s="780"/>
      <c r="B532" s="780"/>
      <c r="C532" s="780"/>
      <c r="D532" s="780"/>
      <c r="E532" s="780"/>
      <c r="F532" s="780"/>
      <c r="G532" s="780"/>
    </row>
  </sheetData>
  <mergeCells count="58">
    <mergeCell ref="A532:G532"/>
    <mergeCell ref="B503:G503"/>
    <mergeCell ref="B504:G504"/>
    <mergeCell ref="B505:G505"/>
    <mergeCell ref="B506:G506"/>
    <mergeCell ref="B507:G507"/>
    <mergeCell ref="B511:G511"/>
    <mergeCell ref="B512:G512"/>
    <mergeCell ref="B517:G517"/>
    <mergeCell ref="B515:G515"/>
    <mergeCell ref="B514:G514"/>
    <mergeCell ref="B258:G258"/>
    <mergeCell ref="B232:G232"/>
    <mergeCell ref="B237:G237"/>
    <mergeCell ref="B254:D255"/>
    <mergeCell ref="B257:G257"/>
    <mergeCell ref="B499:G499"/>
    <mergeCell ref="B464:B466"/>
    <mergeCell ref="B456:B457"/>
    <mergeCell ref="B259:G259"/>
    <mergeCell ref="B260:G260"/>
    <mergeCell ref="B304:G304"/>
    <mergeCell ref="B305:G305"/>
    <mergeCell ref="B306:G306"/>
    <mergeCell ref="B202:F202"/>
    <mergeCell ref="B222:G222"/>
    <mergeCell ref="B224:G224"/>
    <mergeCell ref="B230:G230"/>
    <mergeCell ref="B226:G226"/>
    <mergeCell ref="B228:G228"/>
    <mergeCell ref="B203:F203"/>
    <mergeCell ref="B71:G71"/>
    <mergeCell ref="B74:G74"/>
    <mergeCell ref="B75:G75"/>
    <mergeCell ref="F65:F66"/>
    <mergeCell ref="B154:G154"/>
    <mergeCell ref="B64:B65"/>
    <mergeCell ref="C65:C66"/>
    <mergeCell ref="D65:D66"/>
    <mergeCell ref="E65:E66"/>
    <mergeCell ref="B92:G92"/>
    <mergeCell ref="B94:G94"/>
    <mergeCell ref="B96:G96"/>
    <mergeCell ref="B121:G121"/>
    <mergeCell ref="B124:G124"/>
    <mergeCell ref="B164:G164"/>
    <mergeCell ref="B139:G139"/>
    <mergeCell ref="B152:G152"/>
    <mergeCell ref="B153:G153"/>
    <mergeCell ref="B155:G155"/>
    <mergeCell ref="B27:C27"/>
    <mergeCell ref="G65:G66"/>
    <mergeCell ref="G35:G36"/>
    <mergeCell ref="B35:B36"/>
    <mergeCell ref="C35:C36"/>
    <mergeCell ref="E35:E36"/>
    <mergeCell ref="F35:F36"/>
    <mergeCell ref="B33:G33"/>
  </mergeCells>
  <phoneticPr fontId="10" type="noConversion"/>
  <printOptions horizontalCentered="1" verticalCentered="1"/>
  <pageMargins left="0.70866141732283472" right="0.31496062992125984" top="0.74803149606299213" bottom="0.94488188976377963" header="0.31496062992125984" footer="0.31496062992125984"/>
  <pageSetup scale="8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1"/>
  <sheetViews>
    <sheetView workbookViewId="0">
      <selection activeCell="C15" sqref="C15"/>
    </sheetView>
  </sheetViews>
  <sheetFormatPr baseColWidth="10" defaultColWidth="11.375" defaultRowHeight="15.75" x14ac:dyDescent="0.25"/>
  <cols>
    <col min="1" max="1" width="68.875" style="17" customWidth="1"/>
    <col min="2" max="2" width="7.75" style="18" customWidth="1"/>
    <col min="3" max="3" width="9.375" style="18" customWidth="1"/>
    <col min="4" max="16384" width="11.375" style="18"/>
  </cols>
  <sheetData>
    <row r="1" spans="1:1" x14ac:dyDescent="0.25">
      <c r="A1" s="27" t="s">
        <v>344</v>
      </c>
    </row>
    <row r="2" spans="1:1" x14ac:dyDescent="0.25">
      <c r="A2" s="18"/>
    </row>
    <row r="3" spans="1:1" ht="78.75" x14ac:dyDescent="0.25">
      <c r="A3" s="5" t="s">
        <v>62</v>
      </c>
    </row>
    <row r="4" spans="1:1" ht="31.5" x14ac:dyDescent="0.25">
      <c r="A4" s="28" t="s">
        <v>63</v>
      </c>
    </row>
    <row r="5" spans="1:1" ht="13.5" customHeight="1" x14ac:dyDescent="0.25">
      <c r="A5" s="28" t="s">
        <v>64</v>
      </c>
    </row>
    <row r="6" spans="1:1" ht="16.5" customHeight="1" x14ac:dyDescent="0.25">
      <c r="A6" s="28" t="s">
        <v>127</v>
      </c>
    </row>
    <row r="7" spans="1:1" ht="16.5" customHeight="1" x14ac:dyDescent="0.25">
      <c r="A7" s="28" t="s">
        <v>126</v>
      </c>
    </row>
    <row r="8" spans="1:1" ht="16.5" customHeight="1" x14ac:dyDescent="0.25">
      <c r="A8" s="28"/>
    </row>
    <row r="9" spans="1:1" ht="16.5" customHeight="1" x14ac:dyDescent="0.25">
      <c r="A9" s="27" t="s">
        <v>128</v>
      </c>
    </row>
    <row r="10" spans="1:1" ht="16.5" customHeight="1" x14ac:dyDescent="0.25">
      <c r="A10" s="27"/>
    </row>
    <row r="11" spans="1:1" x14ac:dyDescent="0.25">
      <c r="A11" s="29" t="s">
        <v>129</v>
      </c>
    </row>
    <row r="12" spans="1:1" x14ac:dyDescent="0.25">
      <c r="A12" s="29" t="s">
        <v>65</v>
      </c>
    </row>
    <row r="13" spans="1:1" x14ac:dyDescent="0.25">
      <c r="A13" s="29" t="s">
        <v>281</v>
      </c>
    </row>
    <row r="14" spans="1:1" x14ac:dyDescent="0.25">
      <c r="A14" s="30"/>
    </row>
    <row r="15" spans="1:1" ht="63" x14ac:dyDescent="0.25">
      <c r="A15" s="5" t="s">
        <v>66</v>
      </c>
    </row>
    <row r="16" spans="1:1" x14ac:dyDescent="0.25">
      <c r="A16" s="18"/>
    </row>
    <row r="17" spans="1:1" x14ac:dyDescent="0.25">
      <c r="A17" s="29" t="s">
        <v>67</v>
      </c>
    </row>
    <row r="18" spans="1:1" ht="63" x14ac:dyDescent="0.25">
      <c r="A18" s="5" t="s">
        <v>68</v>
      </c>
    </row>
    <row r="19" spans="1:1" ht="94.5" x14ac:dyDescent="0.25">
      <c r="A19" s="5" t="s">
        <v>343</v>
      </c>
    </row>
    <row r="20" spans="1:1" x14ac:dyDescent="0.25">
      <c r="A20" s="29" t="s">
        <v>69</v>
      </c>
    </row>
    <row r="21" spans="1:1" ht="47.25" x14ac:dyDescent="0.25">
      <c r="A21" s="5" t="s">
        <v>70</v>
      </c>
    </row>
    <row r="22" spans="1:1" ht="63" x14ac:dyDescent="0.25">
      <c r="A22" s="5" t="s">
        <v>71</v>
      </c>
    </row>
    <row r="23" spans="1:1" ht="47.25" x14ac:dyDescent="0.25">
      <c r="A23" s="5" t="s">
        <v>72</v>
      </c>
    </row>
    <row r="24" spans="1:1" x14ac:dyDescent="0.25">
      <c r="A24" s="29" t="s">
        <v>73</v>
      </c>
    </row>
    <row r="25" spans="1:1" ht="47.25" x14ac:dyDescent="0.25">
      <c r="A25" s="5" t="s">
        <v>74</v>
      </c>
    </row>
    <row r="26" spans="1:1" ht="31.5" x14ac:dyDescent="0.25">
      <c r="A26" s="5" t="s">
        <v>75</v>
      </c>
    </row>
    <row r="27" spans="1:1" x14ac:dyDescent="0.25">
      <c r="A27" s="29" t="s">
        <v>76</v>
      </c>
    </row>
    <row r="28" spans="1:1" ht="78.75" x14ac:dyDescent="0.25">
      <c r="A28" s="5" t="s">
        <v>77</v>
      </c>
    </row>
    <row r="29" spans="1:1" ht="47.25" x14ac:dyDescent="0.25">
      <c r="A29" s="5" t="s">
        <v>78</v>
      </c>
    </row>
    <row r="30" spans="1:1" x14ac:dyDescent="0.25">
      <c r="A30" s="29" t="s">
        <v>79</v>
      </c>
    </row>
    <row r="31" spans="1:1" ht="47.25" x14ac:dyDescent="0.25">
      <c r="A31" s="5" t="s">
        <v>80</v>
      </c>
    </row>
    <row r="32" spans="1:1" x14ac:dyDescent="0.25">
      <c r="A32" s="29" t="s">
        <v>81</v>
      </c>
    </row>
    <row r="33" spans="1:1" ht="47.25" x14ac:dyDescent="0.25">
      <c r="A33" s="5" t="s">
        <v>82</v>
      </c>
    </row>
    <row r="34" spans="1:1" x14ac:dyDescent="0.25">
      <c r="A34" s="29" t="s">
        <v>367</v>
      </c>
    </row>
    <row r="35" spans="1:1" ht="63" x14ac:dyDescent="0.25">
      <c r="A35" s="5" t="s">
        <v>83</v>
      </c>
    </row>
    <row r="36" spans="1:1" ht="64.5" customHeight="1" x14ac:dyDescent="0.25">
      <c r="A36" s="5" t="s">
        <v>84</v>
      </c>
    </row>
    <row r="37" spans="1:1" ht="47.25" x14ac:dyDescent="0.25">
      <c r="A37" s="5" t="s">
        <v>85</v>
      </c>
    </row>
    <row r="38" spans="1:1" x14ac:dyDescent="0.25">
      <c r="A38" s="29" t="s">
        <v>121</v>
      </c>
    </row>
    <row r="39" spans="1:1" x14ac:dyDescent="0.25">
      <c r="A39" s="31" t="s">
        <v>86</v>
      </c>
    </row>
    <row r="40" spans="1:1" ht="31.5" x14ac:dyDescent="0.25">
      <c r="A40" s="5" t="s">
        <v>122</v>
      </c>
    </row>
    <row r="41" spans="1:1" x14ac:dyDescent="0.25">
      <c r="A41" s="5" t="s">
        <v>87</v>
      </c>
    </row>
    <row r="42" spans="1:1" ht="80.25" customHeight="1" x14ac:dyDescent="0.25">
      <c r="A42" s="5" t="s">
        <v>88</v>
      </c>
    </row>
    <row r="43" spans="1:1" ht="31.5" x14ac:dyDescent="0.25">
      <c r="A43" s="5" t="s">
        <v>89</v>
      </c>
    </row>
    <row r="44" spans="1:1" x14ac:dyDescent="0.25">
      <c r="A44" s="31" t="s">
        <v>90</v>
      </c>
    </row>
    <row r="45" spans="1:1" ht="63" x14ac:dyDescent="0.25">
      <c r="A45" s="5" t="s">
        <v>376</v>
      </c>
    </row>
    <row r="46" spans="1:1" x14ac:dyDescent="0.25">
      <c r="A46" s="29" t="s">
        <v>123</v>
      </c>
    </row>
    <row r="47" spans="1:1" ht="31.5" x14ac:dyDescent="0.25">
      <c r="A47" s="5" t="s">
        <v>377</v>
      </c>
    </row>
    <row r="48" spans="1:1" ht="31.5" x14ac:dyDescent="0.25">
      <c r="A48" s="5" t="s">
        <v>378</v>
      </c>
    </row>
    <row r="49" spans="1:3" x14ac:dyDescent="0.25">
      <c r="A49" s="29" t="s">
        <v>124</v>
      </c>
    </row>
    <row r="50" spans="1:3" x14ac:dyDescent="0.25">
      <c r="A50" s="31" t="s">
        <v>379</v>
      </c>
    </row>
    <row r="51" spans="1:3" ht="31.5" x14ac:dyDescent="0.25">
      <c r="A51" s="5" t="s">
        <v>380</v>
      </c>
    </row>
    <row r="52" spans="1:3" ht="16.5" thickBot="1" x14ac:dyDescent="0.3">
      <c r="A52" s="30"/>
    </row>
    <row r="53" spans="1:3" ht="48" customHeight="1" thickBot="1" x14ac:dyDescent="0.3">
      <c r="A53" s="32"/>
      <c r="B53" s="33" t="s">
        <v>311</v>
      </c>
      <c r="C53" s="34" t="s">
        <v>280</v>
      </c>
    </row>
    <row r="54" spans="1:3" ht="15.75" customHeight="1" x14ac:dyDescent="0.25">
      <c r="A54" s="35" t="s">
        <v>381</v>
      </c>
      <c r="B54" s="36" t="s">
        <v>382</v>
      </c>
      <c r="C54" s="37" t="s">
        <v>382</v>
      </c>
    </row>
    <row r="55" spans="1:3" x14ac:dyDescent="0.25">
      <c r="A55" s="3" t="s">
        <v>383</v>
      </c>
      <c r="B55" s="51" t="s">
        <v>382</v>
      </c>
      <c r="C55" s="52" t="s">
        <v>382</v>
      </c>
    </row>
    <row r="56" spans="1:3" x14ac:dyDescent="0.25">
      <c r="A56" s="3" t="s">
        <v>384</v>
      </c>
      <c r="B56" s="51" t="s">
        <v>382</v>
      </c>
      <c r="C56" s="52" t="s">
        <v>382</v>
      </c>
    </row>
    <row r="57" spans="1:3" x14ac:dyDescent="0.25">
      <c r="A57" s="3" t="s">
        <v>385</v>
      </c>
      <c r="B57" s="51" t="s">
        <v>382</v>
      </c>
      <c r="C57" s="52" t="s">
        <v>382</v>
      </c>
    </row>
    <row r="58" spans="1:3" x14ac:dyDescent="0.25">
      <c r="A58" s="3" t="s">
        <v>386</v>
      </c>
      <c r="B58" s="51" t="s">
        <v>382</v>
      </c>
      <c r="C58" s="52" t="s">
        <v>382</v>
      </c>
    </row>
    <row r="59" spans="1:3" ht="16.5" thickBot="1" x14ac:dyDescent="0.3">
      <c r="A59" s="38" t="s">
        <v>387</v>
      </c>
      <c r="B59" s="39" t="s">
        <v>382</v>
      </c>
      <c r="C59" s="40" t="s">
        <v>382</v>
      </c>
    </row>
    <row r="61" spans="1:3" ht="63" x14ac:dyDescent="0.25">
      <c r="A61" s="5" t="s">
        <v>388</v>
      </c>
    </row>
    <row r="62" spans="1:3" ht="47.25" x14ac:dyDescent="0.25">
      <c r="A62" s="5" t="s">
        <v>345</v>
      </c>
    </row>
    <row r="63" spans="1:3" ht="16.5" thickBot="1" x14ac:dyDescent="0.3">
      <c r="A63" s="30"/>
    </row>
    <row r="64" spans="1:3" ht="16.5" thickBot="1" x14ac:dyDescent="0.3">
      <c r="A64" s="41"/>
      <c r="B64" s="42" t="s">
        <v>311</v>
      </c>
      <c r="C64" s="43" t="s">
        <v>280</v>
      </c>
    </row>
    <row r="65" spans="1:3" x14ac:dyDescent="0.25">
      <c r="A65" s="44" t="s">
        <v>346</v>
      </c>
      <c r="B65" s="36" t="s">
        <v>382</v>
      </c>
      <c r="C65" s="37" t="s">
        <v>382</v>
      </c>
    </row>
    <row r="66" spans="1:3" x14ac:dyDescent="0.25">
      <c r="A66" s="3" t="s">
        <v>347</v>
      </c>
      <c r="B66" s="45"/>
      <c r="C66" s="46"/>
    </row>
    <row r="67" spans="1:3" x14ac:dyDescent="0.25">
      <c r="A67" s="3" t="s">
        <v>390</v>
      </c>
      <c r="B67" s="51" t="s">
        <v>382</v>
      </c>
      <c r="C67" s="52" t="s">
        <v>382</v>
      </c>
    </row>
    <row r="68" spans="1:3" x14ac:dyDescent="0.25">
      <c r="A68" s="3" t="s">
        <v>391</v>
      </c>
      <c r="B68" s="51" t="s">
        <v>382</v>
      </c>
      <c r="C68" s="52" t="s">
        <v>382</v>
      </c>
    </row>
    <row r="69" spans="1:3" x14ac:dyDescent="0.25">
      <c r="A69" s="3" t="s">
        <v>392</v>
      </c>
      <c r="B69" s="51" t="s">
        <v>382</v>
      </c>
      <c r="C69" s="52" t="s">
        <v>382</v>
      </c>
    </row>
    <row r="70" spans="1:3" x14ac:dyDescent="0.25">
      <c r="A70" s="3" t="s">
        <v>393</v>
      </c>
      <c r="B70" s="51" t="s">
        <v>394</v>
      </c>
      <c r="C70" s="52" t="s">
        <v>394</v>
      </c>
    </row>
    <row r="71" spans="1:3" x14ac:dyDescent="0.25">
      <c r="A71" s="3" t="s">
        <v>395</v>
      </c>
      <c r="B71" s="51" t="s">
        <v>394</v>
      </c>
      <c r="C71" s="51" t="s">
        <v>394</v>
      </c>
    </row>
    <row r="72" spans="1:3" x14ac:dyDescent="0.25">
      <c r="A72" s="3" t="s">
        <v>396</v>
      </c>
      <c r="B72" s="45"/>
      <c r="C72" s="45"/>
    </row>
    <row r="73" spans="1:3" x14ac:dyDescent="0.25">
      <c r="A73" s="3" t="s">
        <v>397</v>
      </c>
      <c r="B73" s="51" t="s">
        <v>394</v>
      </c>
      <c r="C73" s="52" t="s">
        <v>394</v>
      </c>
    </row>
    <row r="74" spans="1:3" ht="16.5" thickBot="1" x14ac:dyDescent="0.3">
      <c r="A74" s="38" t="s">
        <v>398</v>
      </c>
      <c r="B74" s="39" t="s">
        <v>394</v>
      </c>
      <c r="C74" s="40" t="s">
        <v>394</v>
      </c>
    </row>
    <row r="76" spans="1:3" ht="31.5" x14ac:dyDescent="0.25">
      <c r="A76" s="5" t="s">
        <v>399</v>
      </c>
    </row>
    <row r="77" spans="1:3" ht="47.25" x14ac:dyDescent="0.25">
      <c r="A77" s="31" t="s">
        <v>125</v>
      </c>
    </row>
    <row r="78" spans="1:3" ht="47.25" x14ac:dyDescent="0.25">
      <c r="A78" s="5" t="s">
        <v>400</v>
      </c>
    </row>
    <row r="79" spans="1:3" x14ac:dyDescent="0.25">
      <c r="A79" s="29" t="s">
        <v>401</v>
      </c>
    </row>
    <row r="80" spans="1:3" ht="78.75" x14ac:dyDescent="0.25">
      <c r="A80" s="5" t="s">
        <v>402</v>
      </c>
    </row>
    <row r="81" spans="1:1" x14ac:dyDescent="0.25">
      <c r="A81" s="28" t="s">
        <v>403</v>
      </c>
    </row>
    <row r="82" spans="1:1" x14ac:dyDescent="0.25">
      <c r="A82" s="47" t="s">
        <v>404</v>
      </c>
    </row>
    <row r="83" spans="1:1" x14ac:dyDescent="0.25">
      <c r="A83" s="48" t="s">
        <v>405</v>
      </c>
    </row>
    <row r="84" spans="1:1" x14ac:dyDescent="0.25">
      <c r="A84" s="49" t="s">
        <v>406</v>
      </c>
    </row>
    <row r="85" spans="1:1" x14ac:dyDescent="0.25">
      <c r="A85" s="49" t="s">
        <v>348</v>
      </c>
    </row>
    <row r="86" spans="1:1" x14ac:dyDescent="0.25">
      <c r="A86" s="49" t="s">
        <v>349</v>
      </c>
    </row>
    <row r="87" spans="1:1" x14ac:dyDescent="0.25">
      <c r="A87" s="49" t="s">
        <v>350</v>
      </c>
    </row>
    <row r="88" spans="1:1" ht="31.5" x14ac:dyDescent="0.25">
      <c r="A88" s="49" t="s">
        <v>407</v>
      </c>
    </row>
    <row r="89" spans="1:1" x14ac:dyDescent="0.25">
      <c r="A89" s="49" t="s">
        <v>408</v>
      </c>
    </row>
    <row r="90" spans="1:1" x14ac:dyDescent="0.25">
      <c r="A90" s="48" t="s">
        <v>409</v>
      </c>
    </row>
    <row r="91" spans="1:1" x14ac:dyDescent="0.25">
      <c r="A91" s="49" t="s">
        <v>410</v>
      </c>
    </row>
    <row r="92" spans="1:1" x14ac:dyDescent="0.25">
      <c r="A92" s="49" t="s">
        <v>411</v>
      </c>
    </row>
    <row r="93" spans="1:1" x14ac:dyDescent="0.25">
      <c r="A93" s="50"/>
    </row>
    <row r="94" spans="1:1" ht="31.5" x14ac:dyDescent="0.25">
      <c r="A94" s="48" t="s">
        <v>412</v>
      </c>
    </row>
    <row r="95" spans="1:1" ht="31.5" x14ac:dyDescent="0.25">
      <c r="A95" s="48" t="s">
        <v>413</v>
      </c>
    </row>
    <row r="96" spans="1:1" x14ac:dyDescent="0.25">
      <c r="A96" s="28" t="s">
        <v>414</v>
      </c>
    </row>
    <row r="97" spans="1:1" x14ac:dyDescent="0.25">
      <c r="A97" s="28" t="s">
        <v>415</v>
      </c>
    </row>
    <row r="98" spans="1:1" x14ac:dyDescent="0.25">
      <c r="A98" s="29" t="s">
        <v>416</v>
      </c>
    </row>
    <row r="99" spans="1:1" x14ac:dyDescent="0.25">
      <c r="A99" s="28" t="s">
        <v>417</v>
      </c>
    </row>
    <row r="100" spans="1:1" ht="31.5" x14ac:dyDescent="0.25">
      <c r="A100" s="5" t="s">
        <v>418</v>
      </c>
    </row>
    <row r="101" spans="1:1" ht="63" x14ac:dyDescent="0.25">
      <c r="A101" s="5" t="s">
        <v>419</v>
      </c>
    </row>
    <row r="102" spans="1:1" ht="63" x14ac:dyDescent="0.25">
      <c r="A102" s="5" t="s">
        <v>420</v>
      </c>
    </row>
    <row r="103" spans="1:1" x14ac:dyDescent="0.25">
      <c r="A103" s="29" t="s">
        <v>421</v>
      </c>
    </row>
    <row r="104" spans="1:1" ht="47.25" x14ac:dyDescent="0.25">
      <c r="A104" s="5" t="s">
        <v>422</v>
      </c>
    </row>
    <row r="105" spans="1:1" x14ac:dyDescent="0.25">
      <c r="A105" s="29" t="s">
        <v>423</v>
      </c>
    </row>
    <row r="106" spans="1:1" x14ac:dyDescent="0.25">
      <c r="A106" s="28" t="s">
        <v>424</v>
      </c>
    </row>
    <row r="107" spans="1:1" x14ac:dyDescent="0.25">
      <c r="A107" s="5" t="s">
        <v>425</v>
      </c>
    </row>
    <row r="108" spans="1:1" x14ac:dyDescent="0.25">
      <c r="A108" s="5" t="s">
        <v>426</v>
      </c>
    </row>
    <row r="109" spans="1:1" x14ac:dyDescent="0.25">
      <c r="A109" s="29" t="s">
        <v>427</v>
      </c>
    </row>
    <row r="110" spans="1:1" x14ac:dyDescent="0.25">
      <c r="A110" s="28" t="s">
        <v>424</v>
      </c>
    </row>
    <row r="111" spans="1:1" x14ac:dyDescent="0.25">
      <c r="A111" s="5" t="s">
        <v>428</v>
      </c>
    </row>
    <row r="112" spans="1:1" x14ac:dyDescent="0.25">
      <c r="A112" s="30" t="s">
        <v>351</v>
      </c>
    </row>
    <row r="113" spans="1:1" x14ac:dyDescent="0.25">
      <c r="A113" s="28" t="s">
        <v>352</v>
      </c>
    </row>
    <row r="114" spans="1:1" x14ac:dyDescent="0.25">
      <c r="A114" s="5" t="s">
        <v>429</v>
      </c>
    </row>
    <row r="115" spans="1:1" ht="31.5" x14ac:dyDescent="0.25">
      <c r="A115" s="28" t="s">
        <v>354</v>
      </c>
    </row>
    <row r="116" spans="1:1" x14ac:dyDescent="0.25">
      <c r="A116" s="18" t="s">
        <v>353</v>
      </c>
    </row>
    <row r="117" spans="1:1" ht="31.5" x14ac:dyDescent="0.25">
      <c r="A117" s="5" t="s">
        <v>430</v>
      </c>
    </row>
    <row r="118" spans="1:1" x14ac:dyDescent="0.25">
      <c r="A118" s="29" t="s">
        <v>431</v>
      </c>
    </row>
    <row r="119" spans="1:1" x14ac:dyDescent="0.25">
      <c r="A119" s="28" t="s">
        <v>424</v>
      </c>
    </row>
    <row r="120" spans="1:1" ht="31.5" x14ac:dyDescent="0.25">
      <c r="A120" s="5" t="s">
        <v>432</v>
      </c>
    </row>
    <row r="121" spans="1:1" ht="94.5" x14ac:dyDescent="0.25">
      <c r="A121" s="5" t="s">
        <v>433</v>
      </c>
    </row>
    <row r="122" spans="1:1" x14ac:dyDescent="0.25">
      <c r="A122" s="5" t="s">
        <v>434</v>
      </c>
    </row>
    <row r="123" spans="1:1" ht="78.75" x14ac:dyDescent="0.25">
      <c r="A123" s="5" t="s">
        <v>435</v>
      </c>
    </row>
    <row r="124" spans="1:1" ht="31.5" x14ac:dyDescent="0.25">
      <c r="A124" s="5" t="s">
        <v>355</v>
      </c>
    </row>
    <row r="125" spans="1:1" x14ac:dyDescent="0.25">
      <c r="A125" s="5" t="s">
        <v>436</v>
      </c>
    </row>
    <row r="126" spans="1:1" x14ac:dyDescent="0.25">
      <c r="A126" s="5" t="s">
        <v>437</v>
      </c>
    </row>
    <row r="127" spans="1:1" ht="31.5" x14ac:dyDescent="0.25">
      <c r="A127" s="28" t="s">
        <v>438</v>
      </c>
    </row>
    <row r="128" spans="1:1" ht="47.25" x14ac:dyDescent="0.25">
      <c r="A128" s="28" t="s">
        <v>439</v>
      </c>
    </row>
    <row r="129" spans="1:1" x14ac:dyDescent="0.25">
      <c r="A129" s="29" t="s">
        <v>440</v>
      </c>
    </row>
    <row r="130" spans="1:1" x14ac:dyDescent="0.25">
      <c r="A130" s="28" t="s">
        <v>424</v>
      </c>
    </row>
    <row r="131" spans="1:1" ht="47.25" x14ac:dyDescent="0.25">
      <c r="A131" s="5" t="s">
        <v>441</v>
      </c>
    </row>
    <row r="132" spans="1:1" ht="31.5" x14ac:dyDescent="0.25">
      <c r="A132" s="28" t="s">
        <v>442</v>
      </c>
    </row>
    <row r="133" spans="1:1" ht="31.5" x14ac:dyDescent="0.25">
      <c r="A133" s="28" t="s">
        <v>356</v>
      </c>
    </row>
    <row r="134" spans="1:1" x14ac:dyDescent="0.25">
      <c r="A134" s="28" t="s">
        <v>357</v>
      </c>
    </row>
    <row r="135" spans="1:1" ht="47.25" x14ac:dyDescent="0.25">
      <c r="A135" s="28" t="s">
        <v>443</v>
      </c>
    </row>
    <row r="136" spans="1:1" x14ac:dyDescent="0.25">
      <c r="A136" s="5" t="s">
        <v>444</v>
      </c>
    </row>
    <row r="137" spans="1:1" x14ac:dyDescent="0.25">
      <c r="A137" s="5" t="s">
        <v>445</v>
      </c>
    </row>
    <row r="138" spans="1:1" ht="47.25" x14ac:dyDescent="0.25">
      <c r="A138" s="28" t="s">
        <v>446</v>
      </c>
    </row>
    <row r="139" spans="1:1" ht="31.5" x14ac:dyDescent="0.25">
      <c r="A139" s="28" t="s">
        <v>447</v>
      </c>
    </row>
    <row r="140" spans="1:1" x14ac:dyDescent="0.25">
      <c r="A140" s="5" t="s">
        <v>448</v>
      </c>
    </row>
    <row r="141" spans="1:1" x14ac:dyDescent="0.25">
      <c r="A141" s="29" t="s">
        <v>449</v>
      </c>
    </row>
    <row r="142" spans="1:1" x14ac:dyDescent="0.25">
      <c r="A142" s="28" t="s">
        <v>424</v>
      </c>
    </row>
    <row r="143" spans="1:1" x14ac:dyDescent="0.25">
      <c r="A143" s="30"/>
    </row>
    <row r="144" spans="1:1" x14ac:dyDescent="0.25">
      <c r="A144" s="28" t="s">
        <v>358</v>
      </c>
    </row>
    <row r="145" spans="1:1" x14ac:dyDescent="0.25">
      <c r="A145" s="28" t="s">
        <v>359</v>
      </c>
    </row>
    <row r="146" spans="1:1" x14ac:dyDescent="0.25">
      <c r="A146" s="28" t="s">
        <v>361</v>
      </c>
    </row>
    <row r="147" spans="1:1" x14ac:dyDescent="0.25">
      <c r="A147" s="28" t="s">
        <v>360</v>
      </c>
    </row>
    <row r="148" spans="1:1" x14ac:dyDescent="0.25">
      <c r="A148" s="5" t="s">
        <v>450</v>
      </c>
    </row>
    <row r="149" spans="1:1" ht="47.25" x14ac:dyDescent="0.25">
      <c r="A149" s="28" t="s">
        <v>362</v>
      </c>
    </row>
    <row r="150" spans="1:1" x14ac:dyDescent="0.25">
      <c r="A150" s="29" t="s">
        <v>451</v>
      </c>
    </row>
    <row r="151" spans="1:1" x14ac:dyDescent="0.25">
      <c r="A151" s="28" t="s">
        <v>452</v>
      </c>
    </row>
    <row r="152" spans="1:1" ht="31.5" x14ac:dyDescent="0.25">
      <c r="A152" s="28" t="s">
        <v>453</v>
      </c>
    </row>
    <row r="153" spans="1:1" x14ac:dyDescent="0.25">
      <c r="A153" s="5" t="s">
        <v>454</v>
      </c>
    </row>
    <row r="154" spans="1:1" ht="31.5" x14ac:dyDescent="0.25">
      <c r="A154" s="28" t="s">
        <v>363</v>
      </c>
    </row>
    <row r="155" spans="1:1" x14ac:dyDescent="0.25">
      <c r="A155" s="28" t="s">
        <v>364</v>
      </c>
    </row>
    <row r="156" spans="1:1" x14ac:dyDescent="0.25">
      <c r="A156" s="5" t="s">
        <v>455</v>
      </c>
    </row>
    <row r="157" spans="1:1" ht="63" x14ac:dyDescent="0.25">
      <c r="A157" s="5" t="s">
        <v>456</v>
      </c>
    </row>
    <row r="158" spans="1:1" x14ac:dyDescent="0.25">
      <c r="A158" s="5" t="s">
        <v>457</v>
      </c>
    </row>
    <row r="159" spans="1:1" ht="31.5" x14ac:dyDescent="0.25">
      <c r="A159" s="5" t="s">
        <v>91</v>
      </c>
    </row>
    <row r="160" spans="1:1" ht="31.5" x14ac:dyDescent="0.25">
      <c r="A160" s="28" t="s">
        <v>92</v>
      </c>
    </row>
    <row r="161" spans="1:1" x14ac:dyDescent="0.25">
      <c r="A161" s="28" t="s">
        <v>93</v>
      </c>
    </row>
    <row r="162" spans="1:1" x14ac:dyDescent="0.25">
      <c r="A162" s="28" t="s">
        <v>365</v>
      </c>
    </row>
    <row r="163" spans="1:1" x14ac:dyDescent="0.25">
      <c r="A163" s="28" t="s">
        <v>366</v>
      </c>
    </row>
    <row r="164" spans="1:1" x14ac:dyDescent="0.25">
      <c r="A164" s="28" t="s">
        <v>94</v>
      </c>
    </row>
    <row r="165" spans="1:1" ht="31.5" x14ac:dyDescent="0.25">
      <c r="A165" s="28" t="s">
        <v>95</v>
      </c>
    </row>
    <row r="166" spans="1:1" x14ac:dyDescent="0.25">
      <c r="A166" s="29" t="s">
        <v>96</v>
      </c>
    </row>
    <row r="167" spans="1:1" x14ac:dyDescent="0.25">
      <c r="A167" s="28" t="s">
        <v>97</v>
      </c>
    </row>
    <row r="168" spans="1:1" x14ac:dyDescent="0.25">
      <c r="A168" s="28" t="s">
        <v>98</v>
      </c>
    </row>
    <row r="169" spans="1:1" ht="31.5" x14ac:dyDescent="0.25">
      <c r="A169" s="28" t="s">
        <v>99</v>
      </c>
    </row>
    <row r="170" spans="1:1" x14ac:dyDescent="0.25">
      <c r="A170" s="29" t="s">
        <v>100</v>
      </c>
    </row>
    <row r="171" spans="1:1" ht="31.5" x14ac:dyDescent="0.25">
      <c r="A171" s="28" t="s">
        <v>101</v>
      </c>
    </row>
    <row r="172" spans="1:1" x14ac:dyDescent="0.25">
      <c r="A172" s="28" t="s">
        <v>102</v>
      </c>
    </row>
    <row r="173" spans="1:1" x14ac:dyDescent="0.25">
      <c r="A173" s="29" t="s">
        <v>103</v>
      </c>
    </row>
    <row r="174" spans="1:1" ht="34.5" customHeight="1" x14ac:dyDescent="0.25">
      <c r="A174" s="28" t="s">
        <v>104</v>
      </c>
    </row>
    <row r="175" spans="1:1" ht="47.25" x14ac:dyDescent="0.25">
      <c r="A175" s="28" t="s">
        <v>105</v>
      </c>
    </row>
    <row r="176" spans="1:1" x14ac:dyDescent="0.25">
      <c r="A176" s="29" t="s">
        <v>106</v>
      </c>
    </row>
    <row r="177" spans="1:1" ht="31.5" x14ac:dyDescent="0.25">
      <c r="A177" s="5" t="s">
        <v>107</v>
      </c>
    </row>
    <row r="178" spans="1:1" x14ac:dyDescent="0.25">
      <c r="A178" s="29" t="s">
        <v>108</v>
      </c>
    </row>
    <row r="179" spans="1:1" x14ac:dyDescent="0.25">
      <c r="A179" s="28" t="s">
        <v>109</v>
      </c>
    </row>
    <row r="180" spans="1:1" x14ac:dyDescent="0.25">
      <c r="A180" s="28" t="s">
        <v>110</v>
      </c>
    </row>
    <row r="181" spans="1:1" x14ac:dyDescent="0.25">
      <c r="A181" s="28" t="s">
        <v>111</v>
      </c>
    </row>
    <row r="182" spans="1:1" x14ac:dyDescent="0.25">
      <c r="A182" s="29" t="s">
        <v>112</v>
      </c>
    </row>
    <row r="183" spans="1:1" ht="126" x14ac:dyDescent="0.25">
      <c r="A183" s="5" t="s">
        <v>113</v>
      </c>
    </row>
    <row r="184" spans="1:1" ht="31.5" x14ac:dyDescent="0.25">
      <c r="A184" s="5" t="s">
        <v>114</v>
      </c>
    </row>
    <row r="185" spans="1:1" x14ac:dyDescent="0.25">
      <c r="A185" s="29" t="s">
        <v>115</v>
      </c>
    </row>
    <row r="186" spans="1:1" ht="63" x14ac:dyDescent="0.25">
      <c r="A186" s="5" t="s">
        <v>116</v>
      </c>
    </row>
    <row r="187" spans="1:1" x14ac:dyDescent="0.25">
      <c r="A187" s="29" t="s">
        <v>117</v>
      </c>
    </row>
    <row r="188" spans="1:1" ht="47.25" x14ac:dyDescent="0.25">
      <c r="A188" s="5" t="s">
        <v>118</v>
      </c>
    </row>
    <row r="189" spans="1:1" x14ac:dyDescent="0.25">
      <c r="A189" s="29" t="s">
        <v>119</v>
      </c>
    </row>
    <row r="191" spans="1:1" ht="141.75" x14ac:dyDescent="0.3">
      <c r="A191" s="55" t="s">
        <v>120</v>
      </c>
    </row>
  </sheetData>
  <phoneticPr fontId="10" type="noConversion"/>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33FF"/>
  </sheetPr>
  <dimension ref="A1:O116"/>
  <sheetViews>
    <sheetView workbookViewId="0">
      <pane xSplit="1" ySplit="6" topLeftCell="B25" activePane="bottomRight" state="frozen"/>
      <selection pane="topRight" activeCell="B1" sqref="B1"/>
      <selection pane="bottomLeft" activeCell="A6" sqref="A6"/>
      <selection pane="bottomRight" activeCell="E33" sqref="E33"/>
    </sheetView>
  </sheetViews>
  <sheetFormatPr baseColWidth="10" defaultColWidth="11.375" defaultRowHeight="20.25" customHeight="1" x14ac:dyDescent="0.3"/>
  <cols>
    <col min="1" max="1" width="30.625" style="63" customWidth="1"/>
    <col min="2" max="3" width="12.625" style="63" customWidth="1"/>
    <col min="4" max="4" width="29.125" style="64" customWidth="1"/>
    <col min="5" max="5" width="11.5" style="64" customWidth="1"/>
    <col min="6" max="6" width="11" style="63" customWidth="1"/>
    <col min="7" max="7" width="11.375" style="65"/>
    <col min="8" max="8" width="14.375" style="201" customWidth="1"/>
    <col min="9" max="15" width="11.375" style="65"/>
    <col min="16" max="16384" width="11.375" style="63"/>
  </cols>
  <sheetData>
    <row r="1" spans="1:8" ht="6" customHeight="1" thickBot="1" x14ac:dyDescent="0.35"/>
    <row r="2" spans="1:8" ht="17.25" customHeight="1" x14ac:dyDescent="0.3">
      <c r="A2" s="693" t="s">
        <v>232</v>
      </c>
      <c r="B2" s="694"/>
      <c r="C2" s="694"/>
      <c r="D2" s="694"/>
      <c r="E2" s="694"/>
      <c r="F2" s="695"/>
      <c r="H2" s="391"/>
    </row>
    <row r="3" spans="1:8" ht="24.75" customHeight="1" x14ac:dyDescent="0.3">
      <c r="A3" s="696" t="s">
        <v>644</v>
      </c>
      <c r="B3" s="697"/>
      <c r="C3" s="697"/>
      <c r="D3" s="697"/>
      <c r="E3" s="697"/>
      <c r="F3" s="698"/>
    </row>
    <row r="4" spans="1:8" ht="12.75" customHeight="1" thickBot="1" x14ac:dyDescent="0.35">
      <c r="A4" s="699" t="s">
        <v>555</v>
      </c>
      <c r="B4" s="700"/>
      <c r="C4" s="700"/>
      <c r="D4" s="700"/>
      <c r="E4" s="700"/>
      <c r="F4" s="701"/>
    </row>
    <row r="5" spans="1:8" ht="3.75" customHeight="1" thickBot="1" x14ac:dyDescent="0.35">
      <c r="A5" s="278"/>
      <c r="B5" s="278"/>
      <c r="C5" s="278"/>
      <c r="D5" s="278"/>
      <c r="E5" s="278"/>
      <c r="F5" s="278"/>
    </row>
    <row r="6" spans="1:8" ht="33.75" customHeight="1" thickBot="1" x14ac:dyDescent="0.35">
      <c r="A6" s="375" t="s">
        <v>294</v>
      </c>
      <c r="B6" s="377" t="s">
        <v>553</v>
      </c>
      <c r="C6" s="377" t="s">
        <v>554</v>
      </c>
      <c r="D6" s="376" t="s">
        <v>295</v>
      </c>
      <c r="E6" s="377" t="s">
        <v>553</v>
      </c>
      <c r="F6" s="378" t="s">
        <v>554</v>
      </c>
    </row>
    <row r="7" spans="1:8" ht="15.75" customHeight="1" x14ac:dyDescent="0.3">
      <c r="A7" s="66" t="s">
        <v>233</v>
      </c>
      <c r="B7" s="94"/>
      <c r="C7" s="94"/>
      <c r="D7" s="59" t="s">
        <v>235</v>
      </c>
      <c r="E7" s="99"/>
      <c r="F7" s="266"/>
    </row>
    <row r="8" spans="1:8" ht="19.5" customHeight="1" x14ac:dyDescent="0.3">
      <c r="A8" s="69" t="s">
        <v>240</v>
      </c>
      <c r="B8" s="103">
        <v>21803336.489999998</v>
      </c>
      <c r="C8" s="103">
        <v>6216855.4699999997</v>
      </c>
      <c r="D8" s="68" t="s">
        <v>241</v>
      </c>
      <c r="E8" s="267">
        <v>10823220.859999999</v>
      </c>
      <c r="F8" s="379">
        <v>4436201.33</v>
      </c>
    </row>
    <row r="9" spans="1:8" ht="19.5" customHeight="1" x14ac:dyDescent="0.3">
      <c r="A9" s="69" t="s">
        <v>242</v>
      </c>
      <c r="B9" s="103">
        <v>1108159.1299999999</v>
      </c>
      <c r="C9" s="103">
        <v>385969.87</v>
      </c>
      <c r="D9" s="68" t="s">
        <v>243</v>
      </c>
      <c r="E9" s="267">
        <v>0</v>
      </c>
      <c r="F9" s="109">
        <v>0</v>
      </c>
    </row>
    <row r="10" spans="1:8" ht="19.5" customHeight="1" x14ac:dyDescent="0.3">
      <c r="A10" s="69" t="s">
        <v>244</v>
      </c>
      <c r="B10" s="103">
        <v>0</v>
      </c>
      <c r="C10" s="103">
        <v>0</v>
      </c>
      <c r="D10" s="68" t="s">
        <v>245</v>
      </c>
      <c r="E10" s="263">
        <v>0</v>
      </c>
      <c r="F10" s="268">
        <v>0</v>
      </c>
    </row>
    <row r="11" spans="1:8" ht="19.5" customHeight="1" x14ac:dyDescent="0.3">
      <c r="A11" s="69" t="s">
        <v>246</v>
      </c>
      <c r="B11" s="263">
        <v>0</v>
      </c>
      <c r="C11" s="263">
        <v>0</v>
      </c>
      <c r="D11" s="68" t="s">
        <v>247</v>
      </c>
      <c r="E11" s="263">
        <v>0</v>
      </c>
      <c r="F11" s="268">
        <v>0</v>
      </c>
    </row>
    <row r="12" spans="1:8" ht="19.5" customHeight="1" x14ac:dyDescent="0.3">
      <c r="A12" s="69" t="s">
        <v>248</v>
      </c>
      <c r="B12" s="263">
        <v>0</v>
      </c>
      <c r="C12" s="263">
        <v>0</v>
      </c>
      <c r="D12" s="68" t="s">
        <v>249</v>
      </c>
      <c r="E12" s="263">
        <v>0</v>
      </c>
      <c r="F12" s="268">
        <v>0</v>
      </c>
    </row>
    <row r="13" spans="1:8" ht="19.5" customHeight="1" x14ac:dyDescent="0.3">
      <c r="A13" s="69" t="s">
        <v>250</v>
      </c>
      <c r="B13" s="263">
        <v>0</v>
      </c>
      <c r="C13" s="263">
        <v>0</v>
      </c>
      <c r="D13" s="68" t="s">
        <v>251</v>
      </c>
      <c r="E13" s="267">
        <f>14588148.62+0.4</f>
        <v>14588149.02</v>
      </c>
      <c r="F13" s="268">
        <v>0</v>
      </c>
    </row>
    <row r="14" spans="1:8" ht="19.5" customHeight="1" x14ac:dyDescent="0.3">
      <c r="A14" s="69" t="s">
        <v>252</v>
      </c>
      <c r="B14" s="263">
        <v>0</v>
      </c>
      <c r="C14" s="263">
        <v>0</v>
      </c>
      <c r="D14" s="68" t="s">
        <v>253</v>
      </c>
      <c r="E14" s="263">
        <v>0</v>
      </c>
      <c r="F14" s="268">
        <v>0</v>
      </c>
    </row>
    <row r="15" spans="1:8" ht="14.25" customHeight="1" thickBot="1" x14ac:dyDescent="0.35">
      <c r="A15" s="269"/>
      <c r="B15" s="97"/>
      <c r="C15" s="97"/>
      <c r="D15" s="270" t="s">
        <v>254</v>
      </c>
      <c r="E15" s="271">
        <v>0</v>
      </c>
      <c r="F15" s="272">
        <v>0</v>
      </c>
    </row>
    <row r="16" spans="1:8" ht="20.25" customHeight="1" thickBot="1" x14ac:dyDescent="0.35">
      <c r="A16" s="380" t="s">
        <v>282</v>
      </c>
      <c r="B16" s="381">
        <f>SUM(B8:B15)</f>
        <v>22911495.619999997</v>
      </c>
      <c r="C16" s="381">
        <f>SUM(C8:C15)</f>
        <v>6602825.3399999999</v>
      </c>
      <c r="D16" s="382" t="s">
        <v>283</v>
      </c>
      <c r="E16" s="383">
        <f>SUM(E8:E15)</f>
        <v>25411369.879999999</v>
      </c>
      <c r="F16" s="384">
        <f>SUM(F8:F15)</f>
        <v>4436201.33</v>
      </c>
    </row>
    <row r="17" spans="1:11" ht="20.25" customHeight="1" x14ac:dyDescent="0.3">
      <c r="A17" s="273" t="s">
        <v>234</v>
      </c>
      <c r="B17" s="274"/>
      <c r="C17" s="274"/>
      <c r="D17" s="62" t="s">
        <v>236</v>
      </c>
      <c r="E17" s="275"/>
      <c r="F17" s="276"/>
    </row>
    <row r="18" spans="1:11" ht="18.75" customHeight="1" x14ac:dyDescent="0.3">
      <c r="A18" s="69" t="s">
        <v>255</v>
      </c>
      <c r="B18" s="263">
        <v>0</v>
      </c>
      <c r="C18" s="263">
        <v>0</v>
      </c>
      <c r="D18" s="68" t="s">
        <v>256</v>
      </c>
      <c r="E18" s="263">
        <v>0</v>
      </c>
      <c r="F18" s="268">
        <v>0</v>
      </c>
      <c r="K18" s="65">
        <f>20+25+30+25+25+25+25+25+30+25+12+30+30+25</f>
        <v>352</v>
      </c>
    </row>
    <row r="19" spans="1:11" ht="22.5" x14ac:dyDescent="0.3">
      <c r="A19" s="69" t="s">
        <v>257</v>
      </c>
      <c r="B19" s="263">
        <v>0</v>
      </c>
      <c r="C19" s="263">
        <v>0</v>
      </c>
      <c r="D19" s="68" t="s">
        <v>258</v>
      </c>
      <c r="E19" s="263">
        <v>0</v>
      </c>
      <c r="F19" s="268">
        <v>0</v>
      </c>
    </row>
    <row r="20" spans="1:11" ht="22.5" x14ac:dyDescent="0.3">
      <c r="A20" s="69" t="s">
        <v>259</v>
      </c>
      <c r="B20" s="104">
        <v>580551472.44000006</v>
      </c>
      <c r="C20" s="104">
        <v>529966627.76999998</v>
      </c>
      <c r="D20" s="68" t="s">
        <v>260</v>
      </c>
      <c r="E20" s="263">
        <v>0</v>
      </c>
      <c r="F20" s="268">
        <v>0</v>
      </c>
    </row>
    <row r="21" spans="1:11" ht="10.5" customHeight="1" x14ac:dyDescent="0.3">
      <c r="A21" s="69" t="s">
        <v>261</v>
      </c>
      <c r="B21" s="103">
        <f>119416554.35-0.5</f>
        <v>119416553.84999999</v>
      </c>
      <c r="C21" s="103">
        <v>118187685.61</v>
      </c>
      <c r="D21" s="68" t="s">
        <v>262</v>
      </c>
      <c r="E21" s="263">
        <v>0</v>
      </c>
      <c r="F21" s="268">
        <v>0</v>
      </c>
    </row>
    <row r="22" spans="1:11" ht="21" customHeight="1" x14ac:dyDescent="0.3">
      <c r="A22" s="69" t="s">
        <v>263</v>
      </c>
      <c r="B22" s="103">
        <v>4723683.5999999996</v>
      </c>
      <c r="C22" s="103">
        <v>4553397.92</v>
      </c>
      <c r="D22" s="68" t="s">
        <v>264</v>
      </c>
      <c r="E22" s="263">
        <v>0</v>
      </c>
      <c r="F22" s="268">
        <v>0</v>
      </c>
    </row>
    <row r="23" spans="1:11" ht="22.5" x14ac:dyDescent="0.3">
      <c r="A23" s="69" t="s">
        <v>265</v>
      </c>
      <c r="B23" s="104">
        <v>-25586434.690000001</v>
      </c>
      <c r="C23" s="104">
        <v>-16622599.75</v>
      </c>
      <c r="D23" s="68" t="s">
        <v>266</v>
      </c>
      <c r="E23" s="263">
        <v>0</v>
      </c>
      <c r="F23" s="268">
        <v>0</v>
      </c>
    </row>
    <row r="24" spans="1:11" ht="12" x14ac:dyDescent="0.3">
      <c r="A24" s="69" t="s">
        <v>267</v>
      </c>
      <c r="B24" s="103">
        <v>0</v>
      </c>
      <c r="C24" s="103">
        <v>0</v>
      </c>
      <c r="D24" s="67"/>
      <c r="E24" s="104"/>
      <c r="F24" s="105"/>
    </row>
    <row r="25" spans="1:11" ht="22.5" x14ac:dyDescent="0.3">
      <c r="A25" s="69" t="s">
        <v>268</v>
      </c>
      <c r="B25" s="104">
        <v>0</v>
      </c>
      <c r="C25" s="103">
        <v>0</v>
      </c>
      <c r="D25" s="75" t="s">
        <v>284</v>
      </c>
      <c r="E25" s="107">
        <f>SUM(E18:E24)</f>
        <v>0</v>
      </c>
      <c r="F25" s="108">
        <f>SUM(F18:F24)</f>
        <v>0</v>
      </c>
    </row>
    <row r="26" spans="1:11" ht="20.25" customHeight="1" x14ac:dyDescent="0.3">
      <c r="A26" s="69" t="s">
        <v>269</v>
      </c>
      <c r="B26" s="103">
        <v>0</v>
      </c>
      <c r="C26" s="103">
        <v>0</v>
      </c>
      <c r="D26" s="385" t="s">
        <v>285</v>
      </c>
      <c r="E26" s="386">
        <f>+E25+E16</f>
        <v>25411369.879999999</v>
      </c>
      <c r="F26" s="387">
        <f>+F25+F16</f>
        <v>4436201.33</v>
      </c>
      <c r="H26" s="203"/>
    </row>
    <row r="27" spans="1:11" ht="12.75" x14ac:dyDescent="0.3">
      <c r="A27" s="72"/>
      <c r="B27" s="103"/>
      <c r="C27" s="103"/>
      <c r="D27" s="61" t="s">
        <v>287</v>
      </c>
      <c r="E27" s="99"/>
      <c r="F27" s="100"/>
    </row>
    <row r="28" spans="1:11" ht="22.5" x14ac:dyDescent="0.3">
      <c r="A28" s="74" t="s">
        <v>286</v>
      </c>
      <c r="B28" s="106">
        <f>SUM(B18:B26)</f>
        <v>679105275.20000005</v>
      </c>
      <c r="C28" s="106">
        <f>SUM(C18:C26)</f>
        <v>636085111.54999995</v>
      </c>
      <c r="D28" s="68" t="s">
        <v>237</v>
      </c>
      <c r="E28" s="107">
        <f>SUM(E29:E31)</f>
        <v>439522223.63999999</v>
      </c>
      <c r="F28" s="108">
        <f>SUM(F29:F31)</f>
        <v>428528736.14999998</v>
      </c>
      <c r="H28" s="372"/>
    </row>
    <row r="29" spans="1:11" ht="15" customHeight="1" x14ac:dyDescent="0.3">
      <c r="A29" s="72"/>
      <c r="B29" s="95"/>
      <c r="C29" s="95"/>
      <c r="D29" s="68" t="s">
        <v>270</v>
      </c>
      <c r="E29" s="277">
        <v>439030223.63999999</v>
      </c>
      <c r="F29" s="392">
        <v>428528736.14999998</v>
      </c>
    </row>
    <row r="30" spans="1:11" ht="15.75" customHeight="1" x14ac:dyDescent="0.3">
      <c r="A30" s="388" t="s">
        <v>288</v>
      </c>
      <c r="B30" s="389">
        <f>+B16+B28</f>
        <v>702016770.82000005</v>
      </c>
      <c r="C30" s="389">
        <f>+C16+C28</f>
        <v>642687936.88999999</v>
      </c>
      <c r="D30" s="68" t="s">
        <v>271</v>
      </c>
      <c r="E30" s="263">
        <v>492000</v>
      </c>
      <c r="F30" s="105">
        <v>0</v>
      </c>
    </row>
    <row r="31" spans="1:11" ht="24" customHeight="1" x14ac:dyDescent="0.3">
      <c r="A31" s="72"/>
      <c r="B31" s="95"/>
      <c r="C31" s="95"/>
      <c r="D31" s="68" t="s">
        <v>272</v>
      </c>
      <c r="E31" s="263">
        <v>0</v>
      </c>
      <c r="F31" s="105">
        <v>0</v>
      </c>
    </row>
    <row r="32" spans="1:11" ht="22.5" customHeight="1" x14ac:dyDescent="0.3">
      <c r="A32" s="72"/>
      <c r="B32" s="95"/>
      <c r="C32" s="95"/>
      <c r="D32" s="68" t="s">
        <v>238</v>
      </c>
      <c r="E32" s="107">
        <f>SUM(E33:E37)</f>
        <v>237083177.79999998</v>
      </c>
      <c r="F32" s="108">
        <f>SUM(F33:F37)</f>
        <v>209722999.41000003</v>
      </c>
      <c r="H32" s="372"/>
      <c r="J32" s="374"/>
    </row>
    <row r="33" spans="1:10" ht="22.5" x14ac:dyDescent="0.3">
      <c r="A33" s="72"/>
      <c r="B33" s="95"/>
      <c r="C33" s="95"/>
      <c r="D33" s="68" t="s">
        <v>273</v>
      </c>
      <c r="E33" s="263">
        <v>-6122679.1200000001</v>
      </c>
      <c r="F33" s="268">
        <v>-4991631.5</v>
      </c>
      <c r="H33" s="282"/>
      <c r="J33" s="373"/>
    </row>
    <row r="34" spans="1:10" ht="12" customHeight="1" x14ac:dyDescent="0.3">
      <c r="A34" s="76"/>
      <c r="B34" s="95"/>
      <c r="C34" s="95"/>
      <c r="D34" s="68" t="s">
        <v>274</v>
      </c>
      <c r="E34" s="267">
        <v>136447501.97</v>
      </c>
      <c r="F34" s="379">
        <v>141445919.37</v>
      </c>
      <c r="J34" s="374"/>
    </row>
    <row r="35" spans="1:10" ht="12" customHeight="1" x14ac:dyDescent="0.3">
      <c r="A35" s="76"/>
      <c r="B35" s="95"/>
      <c r="C35" s="95"/>
      <c r="D35" s="68" t="s">
        <v>275</v>
      </c>
      <c r="E35" s="267">
        <f>217888259.2-0.4</f>
        <v>217888258.79999998</v>
      </c>
      <c r="F35" s="379">
        <v>182176872.11000001</v>
      </c>
      <c r="H35" s="282"/>
      <c r="J35" s="374"/>
    </row>
    <row r="36" spans="1:10" ht="12" customHeight="1" x14ac:dyDescent="0.3">
      <c r="A36" s="76"/>
      <c r="B36" s="95"/>
      <c r="C36" s="95"/>
      <c r="D36" s="68" t="s">
        <v>276</v>
      </c>
      <c r="E36" s="263">
        <v>0</v>
      </c>
      <c r="F36" s="268">
        <v>0</v>
      </c>
    </row>
    <row r="37" spans="1:10" ht="22.5" x14ac:dyDescent="0.3">
      <c r="A37" s="76"/>
      <c r="B37" s="95"/>
      <c r="C37" s="95"/>
      <c r="D37" s="68" t="s">
        <v>277</v>
      </c>
      <c r="E37" s="267">
        <v>-111129903.84999999</v>
      </c>
      <c r="F37" s="379">
        <v>-108908160.56999999</v>
      </c>
    </row>
    <row r="38" spans="1:10" ht="3.75" customHeight="1" x14ac:dyDescent="0.3">
      <c r="A38" s="76"/>
      <c r="B38" s="95"/>
      <c r="C38" s="95"/>
      <c r="D38" s="73"/>
      <c r="E38" s="104"/>
      <c r="F38" s="105"/>
    </row>
    <row r="39" spans="1:10" ht="32.25" customHeight="1" x14ac:dyDescent="0.3">
      <c r="A39" s="76"/>
      <c r="B39" s="95"/>
      <c r="C39" s="95"/>
      <c r="D39" s="68" t="s">
        <v>239</v>
      </c>
      <c r="E39" s="104">
        <f>SUM(E40:E41)</f>
        <v>0</v>
      </c>
      <c r="F39" s="109">
        <f>SUM(F40:F41)</f>
        <v>0</v>
      </c>
    </row>
    <row r="40" spans="1:10" ht="17.25" customHeight="1" x14ac:dyDescent="0.3">
      <c r="A40" s="76"/>
      <c r="B40" s="95"/>
      <c r="C40" s="95"/>
      <c r="D40" s="68" t="s">
        <v>278</v>
      </c>
      <c r="E40" s="263">
        <v>0</v>
      </c>
      <c r="F40" s="105">
        <v>0</v>
      </c>
    </row>
    <row r="41" spans="1:10" ht="22.5" customHeight="1" x14ac:dyDescent="0.3">
      <c r="A41" s="76"/>
      <c r="B41" s="95"/>
      <c r="C41" s="95"/>
      <c r="D41" s="68" t="s">
        <v>279</v>
      </c>
      <c r="E41" s="263">
        <v>0</v>
      </c>
      <c r="F41" s="105">
        <v>0</v>
      </c>
    </row>
    <row r="42" spans="1:10" ht="4.5" customHeight="1" x14ac:dyDescent="0.3">
      <c r="A42" s="76"/>
      <c r="B42" s="95"/>
      <c r="C42" s="95"/>
      <c r="D42" s="73"/>
      <c r="E42" s="96"/>
      <c r="F42" s="100"/>
    </row>
    <row r="43" spans="1:10" ht="22.5" customHeight="1" x14ac:dyDescent="0.3">
      <c r="A43" s="76"/>
      <c r="B43" s="95"/>
      <c r="C43" s="95"/>
      <c r="D43" s="390" t="s">
        <v>289</v>
      </c>
      <c r="E43" s="386">
        <f>+E28+E32+E39</f>
        <v>676605401.43999994</v>
      </c>
      <c r="F43" s="387">
        <f>+F28+F32+F39</f>
        <v>638251735.55999994</v>
      </c>
      <c r="G43" s="265"/>
    </row>
    <row r="44" spans="1:10" ht="3" customHeight="1" thickBot="1" x14ac:dyDescent="0.35">
      <c r="A44" s="76"/>
      <c r="B44" s="95"/>
      <c r="C44" s="95"/>
      <c r="D44" s="60"/>
      <c r="E44" s="101"/>
      <c r="F44" s="102"/>
    </row>
    <row r="45" spans="1:10" ht="30" customHeight="1" thickBot="1" x14ac:dyDescent="0.35">
      <c r="A45" s="77"/>
      <c r="B45" s="97"/>
      <c r="C45" s="97"/>
      <c r="D45" s="393" t="s">
        <v>290</v>
      </c>
      <c r="E45" s="394">
        <f>+E26+E43</f>
        <v>702016771.31999993</v>
      </c>
      <c r="F45" s="395">
        <f>+F26+F43</f>
        <v>642687936.88999999</v>
      </c>
      <c r="G45" s="265">
        <f>+B30-E45</f>
        <v>-0.49999988079071045</v>
      </c>
      <c r="H45" s="201">
        <f>+C30-F45</f>
        <v>0</v>
      </c>
    </row>
    <row r="46" spans="1:10" ht="5.25" customHeight="1" thickBot="1" x14ac:dyDescent="0.35">
      <c r="A46" s="65"/>
      <c r="B46" s="98"/>
      <c r="C46" s="98"/>
      <c r="D46" s="79"/>
      <c r="E46" s="80"/>
      <c r="F46" s="78"/>
    </row>
    <row r="47" spans="1:10" ht="4.5" customHeight="1" x14ac:dyDescent="0.3">
      <c r="A47" s="81"/>
      <c r="B47" s="82"/>
      <c r="C47" s="82"/>
      <c r="D47" s="83"/>
      <c r="E47" s="84"/>
      <c r="F47" s="85"/>
    </row>
    <row r="48" spans="1:10" ht="12" x14ac:dyDescent="0.3">
      <c r="A48" s="76"/>
      <c r="B48" s="70"/>
      <c r="C48" s="70"/>
      <c r="D48" s="73"/>
      <c r="E48" s="71"/>
      <c r="F48" s="86"/>
    </row>
    <row r="49" spans="1:12" ht="20.25" customHeight="1" x14ac:dyDescent="0.3">
      <c r="A49" s="76"/>
      <c r="B49" s="70"/>
      <c r="C49" s="70"/>
      <c r="D49" s="73"/>
      <c r="E49" s="71"/>
      <c r="F49" s="86"/>
    </row>
    <row r="50" spans="1:12" s="90" customFormat="1" ht="30.75" customHeight="1" x14ac:dyDescent="0.3">
      <c r="A50" s="87"/>
      <c r="B50" s="88"/>
      <c r="C50" s="88"/>
      <c r="D50" s="88"/>
      <c r="E50" s="88"/>
      <c r="F50" s="89"/>
      <c r="H50" s="202"/>
      <c r="K50" s="88"/>
      <c r="L50" s="88"/>
    </row>
    <row r="51" spans="1:12" s="90" customFormat="1" ht="46.5" customHeight="1" thickBot="1" x14ac:dyDescent="0.35">
      <c r="A51" s="702" t="s">
        <v>389</v>
      </c>
      <c r="B51" s="703"/>
      <c r="C51" s="703"/>
      <c r="D51" s="703"/>
      <c r="E51" s="703"/>
      <c r="F51" s="704"/>
      <c r="H51" s="202"/>
      <c r="K51" s="88"/>
      <c r="L51" s="88"/>
    </row>
    <row r="52" spans="1:12" s="90" customFormat="1" ht="20.25" customHeight="1" x14ac:dyDescent="0.3">
      <c r="B52" s="91"/>
      <c r="C52" s="91"/>
      <c r="E52" s="91"/>
      <c r="F52" s="91"/>
      <c r="H52" s="202"/>
      <c r="K52" s="88"/>
      <c r="L52" s="88"/>
    </row>
    <row r="53" spans="1:12" s="90" customFormat="1" ht="20.25" customHeight="1" x14ac:dyDescent="0.3">
      <c r="B53" s="91"/>
      <c r="C53" s="91"/>
      <c r="E53" s="91"/>
      <c r="F53" s="91"/>
      <c r="H53" s="202"/>
      <c r="K53" s="88"/>
      <c r="L53" s="88"/>
    </row>
    <row r="54" spans="1:12" s="90" customFormat="1" ht="20.25" customHeight="1" x14ac:dyDescent="0.3">
      <c r="B54" s="91"/>
      <c r="C54" s="91"/>
      <c r="E54" s="91"/>
      <c r="F54" s="91"/>
      <c r="H54" s="202"/>
      <c r="K54" s="88"/>
      <c r="L54" s="88"/>
    </row>
    <row r="55" spans="1:12" s="90" customFormat="1" ht="20.25" customHeight="1" x14ac:dyDescent="0.3">
      <c r="B55" s="91"/>
      <c r="C55" s="91"/>
      <c r="E55" s="91"/>
      <c r="F55" s="91"/>
      <c r="H55" s="202"/>
      <c r="K55" s="88"/>
      <c r="L55" s="88"/>
    </row>
    <row r="56" spans="1:12" s="90" customFormat="1" ht="20.25" customHeight="1" x14ac:dyDescent="0.3">
      <c r="B56" s="91"/>
      <c r="C56" s="91"/>
      <c r="E56" s="91"/>
      <c r="F56" s="91"/>
      <c r="H56" s="202"/>
      <c r="K56" s="88"/>
      <c r="L56" s="88"/>
    </row>
    <row r="57" spans="1:12" s="90" customFormat="1" ht="20.25" customHeight="1" x14ac:dyDescent="0.3">
      <c r="B57" s="91"/>
      <c r="C57" s="91"/>
      <c r="E57" s="91"/>
      <c r="F57" s="92"/>
      <c r="H57" s="202"/>
      <c r="K57" s="88"/>
      <c r="L57" s="88"/>
    </row>
    <row r="58" spans="1:12" s="90" customFormat="1" ht="20.25" customHeight="1" x14ac:dyDescent="0.3">
      <c r="B58" s="91"/>
      <c r="C58" s="91"/>
      <c r="E58" s="91"/>
      <c r="F58" s="93"/>
      <c r="H58" s="202"/>
      <c r="K58" s="88"/>
      <c r="L58" s="88"/>
    </row>
    <row r="59" spans="1:12" s="90" customFormat="1" ht="20.25" customHeight="1" x14ac:dyDescent="0.3">
      <c r="B59" s="91"/>
      <c r="C59" s="91"/>
      <c r="E59" s="91"/>
      <c r="F59" s="93"/>
      <c r="H59" s="202"/>
      <c r="K59" s="88"/>
      <c r="L59" s="88"/>
    </row>
    <row r="60" spans="1:12" ht="20.25" customHeight="1" x14ac:dyDescent="0.3">
      <c r="A60" s="65"/>
      <c r="B60" s="78"/>
      <c r="C60" s="78"/>
      <c r="D60" s="79"/>
      <c r="E60" s="80"/>
      <c r="F60" s="70"/>
    </row>
    <row r="61" spans="1:12" ht="20.25" customHeight="1" x14ac:dyDescent="0.3">
      <c r="A61" s="65"/>
      <c r="B61" s="78"/>
      <c r="C61" s="78"/>
      <c r="D61" s="79"/>
      <c r="E61" s="80"/>
      <c r="F61" s="70"/>
    </row>
    <row r="62" spans="1:12" ht="20.25" customHeight="1" x14ac:dyDescent="0.3">
      <c r="A62" s="65"/>
      <c r="B62" s="78"/>
      <c r="C62" s="78"/>
      <c r="D62" s="79"/>
      <c r="E62" s="80"/>
      <c r="F62" s="78"/>
    </row>
    <row r="63" spans="1:12" ht="20.25" customHeight="1" x14ac:dyDescent="0.3">
      <c r="A63" s="65"/>
      <c r="B63" s="78"/>
      <c r="C63" s="78"/>
      <c r="D63" s="79"/>
      <c r="E63" s="80"/>
      <c r="F63" s="78"/>
    </row>
    <row r="64" spans="1:12" ht="20.25" customHeight="1" x14ac:dyDescent="0.3">
      <c r="A64" s="65"/>
      <c r="B64" s="78"/>
      <c r="C64" s="78"/>
      <c r="D64" s="79"/>
      <c r="E64" s="80"/>
      <c r="F64" s="78"/>
    </row>
    <row r="65" spans="2:8" s="65" customFormat="1" ht="20.25" customHeight="1" x14ac:dyDescent="0.3">
      <c r="B65" s="78"/>
      <c r="C65" s="78"/>
      <c r="D65" s="79"/>
      <c r="E65" s="80"/>
      <c r="F65" s="78"/>
      <c r="H65" s="201"/>
    </row>
    <row r="66" spans="2:8" s="65" customFormat="1" ht="20.25" customHeight="1" x14ac:dyDescent="0.3">
      <c r="B66" s="78"/>
      <c r="C66" s="78"/>
      <c r="D66" s="79"/>
      <c r="E66" s="80"/>
      <c r="F66" s="78"/>
      <c r="H66" s="201"/>
    </row>
    <row r="67" spans="2:8" s="65" customFormat="1" ht="20.25" customHeight="1" x14ac:dyDescent="0.3">
      <c r="B67" s="78"/>
      <c r="C67" s="78"/>
      <c r="D67" s="79"/>
      <c r="E67" s="80"/>
      <c r="F67" s="78"/>
      <c r="H67" s="201"/>
    </row>
    <row r="68" spans="2:8" s="65" customFormat="1" ht="20.25" customHeight="1" x14ac:dyDescent="0.3">
      <c r="D68" s="79"/>
      <c r="E68" s="79"/>
      <c r="H68" s="201"/>
    </row>
    <row r="69" spans="2:8" s="65" customFormat="1" ht="20.25" customHeight="1" x14ac:dyDescent="0.3">
      <c r="D69" s="79"/>
      <c r="E69" s="79"/>
      <c r="H69" s="201"/>
    </row>
    <row r="70" spans="2:8" s="65" customFormat="1" ht="20.25" customHeight="1" x14ac:dyDescent="0.3">
      <c r="D70" s="79"/>
      <c r="E70" s="79"/>
      <c r="H70" s="201"/>
    </row>
    <row r="71" spans="2:8" s="65" customFormat="1" ht="20.25" customHeight="1" x14ac:dyDescent="0.3">
      <c r="D71" s="79"/>
      <c r="E71" s="79"/>
      <c r="H71" s="201"/>
    </row>
    <row r="72" spans="2:8" s="65" customFormat="1" ht="20.25" customHeight="1" x14ac:dyDescent="0.3">
      <c r="D72" s="79"/>
      <c r="E72" s="79"/>
      <c r="H72" s="201"/>
    </row>
    <row r="73" spans="2:8" s="65" customFormat="1" ht="20.25" customHeight="1" x14ac:dyDescent="0.3">
      <c r="D73" s="79"/>
      <c r="E73" s="79"/>
      <c r="H73" s="201"/>
    </row>
    <row r="74" spans="2:8" s="65" customFormat="1" ht="20.25" customHeight="1" x14ac:dyDescent="0.3">
      <c r="D74" s="79"/>
      <c r="E74" s="79"/>
      <c r="H74" s="201"/>
    </row>
    <row r="75" spans="2:8" s="65" customFormat="1" ht="20.25" customHeight="1" x14ac:dyDescent="0.3">
      <c r="D75" s="79"/>
      <c r="E75" s="79"/>
      <c r="H75" s="201"/>
    </row>
    <row r="76" spans="2:8" s="65" customFormat="1" ht="20.25" customHeight="1" x14ac:dyDescent="0.3">
      <c r="D76" s="79"/>
      <c r="E76" s="79"/>
      <c r="H76" s="201"/>
    </row>
    <row r="77" spans="2:8" s="65" customFormat="1" ht="20.25" customHeight="1" x14ac:dyDescent="0.3">
      <c r="D77" s="79"/>
      <c r="E77" s="79"/>
      <c r="H77" s="201"/>
    </row>
    <row r="78" spans="2:8" s="65" customFormat="1" ht="20.25" customHeight="1" x14ac:dyDescent="0.3">
      <c r="D78" s="79"/>
      <c r="E78" s="79"/>
      <c r="H78" s="201"/>
    </row>
    <row r="79" spans="2:8" s="65" customFormat="1" ht="20.25" customHeight="1" x14ac:dyDescent="0.3">
      <c r="D79" s="79"/>
      <c r="E79" s="79"/>
      <c r="H79" s="201"/>
    </row>
    <row r="80" spans="2:8" s="65" customFormat="1" ht="20.25" customHeight="1" x14ac:dyDescent="0.3">
      <c r="D80" s="79"/>
      <c r="E80" s="79"/>
      <c r="H80" s="201"/>
    </row>
    <row r="81" spans="4:8" s="65" customFormat="1" ht="20.25" customHeight="1" x14ac:dyDescent="0.3">
      <c r="D81" s="79"/>
      <c r="E81" s="79"/>
      <c r="H81" s="201"/>
    </row>
    <row r="82" spans="4:8" s="65" customFormat="1" ht="20.25" customHeight="1" x14ac:dyDescent="0.3">
      <c r="D82" s="79"/>
      <c r="E82" s="79"/>
      <c r="H82" s="201"/>
    </row>
    <row r="83" spans="4:8" s="65" customFormat="1" ht="20.25" customHeight="1" x14ac:dyDescent="0.3">
      <c r="D83" s="79"/>
      <c r="E83" s="79"/>
      <c r="H83" s="201"/>
    </row>
    <row r="84" spans="4:8" s="65" customFormat="1" ht="20.25" customHeight="1" x14ac:dyDescent="0.3">
      <c r="D84" s="79"/>
      <c r="E84" s="79"/>
      <c r="H84" s="201"/>
    </row>
    <row r="85" spans="4:8" s="65" customFormat="1" ht="20.25" customHeight="1" x14ac:dyDescent="0.3">
      <c r="D85" s="79"/>
      <c r="E85" s="79"/>
      <c r="H85" s="201"/>
    </row>
    <row r="86" spans="4:8" s="65" customFormat="1" ht="20.25" customHeight="1" x14ac:dyDescent="0.3">
      <c r="D86" s="79"/>
      <c r="E86" s="79"/>
      <c r="H86" s="201"/>
    </row>
    <row r="87" spans="4:8" s="65" customFormat="1" ht="20.25" customHeight="1" x14ac:dyDescent="0.3">
      <c r="D87" s="79"/>
      <c r="E87" s="79"/>
      <c r="H87" s="201"/>
    </row>
    <row r="88" spans="4:8" s="65" customFormat="1" ht="20.25" customHeight="1" x14ac:dyDescent="0.3">
      <c r="D88" s="79"/>
      <c r="E88" s="79"/>
      <c r="H88" s="201"/>
    </row>
    <row r="89" spans="4:8" s="65" customFormat="1" ht="20.25" customHeight="1" x14ac:dyDescent="0.3">
      <c r="D89" s="79"/>
      <c r="E89" s="79"/>
      <c r="H89" s="201"/>
    </row>
    <row r="90" spans="4:8" s="65" customFormat="1" ht="20.25" customHeight="1" x14ac:dyDescent="0.3">
      <c r="D90" s="79"/>
      <c r="E90" s="79"/>
      <c r="H90" s="201"/>
    </row>
    <row r="91" spans="4:8" s="65" customFormat="1" ht="20.25" customHeight="1" x14ac:dyDescent="0.3">
      <c r="D91" s="79"/>
      <c r="E91" s="79"/>
      <c r="H91" s="201"/>
    </row>
    <row r="92" spans="4:8" s="65" customFormat="1" ht="20.25" customHeight="1" x14ac:dyDescent="0.3">
      <c r="D92" s="79"/>
      <c r="E92" s="79"/>
      <c r="H92" s="201"/>
    </row>
    <row r="93" spans="4:8" s="65" customFormat="1" ht="20.25" customHeight="1" x14ac:dyDescent="0.3">
      <c r="D93" s="79"/>
      <c r="E93" s="79"/>
      <c r="H93" s="201"/>
    </row>
    <row r="94" spans="4:8" s="65" customFormat="1" ht="20.25" customHeight="1" x14ac:dyDescent="0.3">
      <c r="D94" s="79"/>
      <c r="E94" s="79"/>
      <c r="H94" s="201"/>
    </row>
    <row r="95" spans="4:8" s="65" customFormat="1" ht="20.25" customHeight="1" x14ac:dyDescent="0.3">
      <c r="D95" s="79"/>
      <c r="E95" s="79"/>
      <c r="H95" s="201"/>
    </row>
    <row r="96" spans="4:8" s="65" customFormat="1" ht="20.25" customHeight="1" x14ac:dyDescent="0.3">
      <c r="D96" s="79"/>
      <c r="E96" s="79"/>
      <c r="H96" s="201"/>
    </row>
    <row r="97" spans="4:8" s="65" customFormat="1" ht="20.25" customHeight="1" x14ac:dyDescent="0.3">
      <c r="D97" s="79"/>
      <c r="E97" s="79"/>
      <c r="H97" s="201"/>
    </row>
    <row r="98" spans="4:8" s="65" customFormat="1" ht="20.25" customHeight="1" x14ac:dyDescent="0.3">
      <c r="D98" s="79"/>
      <c r="E98" s="79"/>
      <c r="H98" s="201"/>
    </row>
    <row r="99" spans="4:8" s="65" customFormat="1" ht="20.25" customHeight="1" x14ac:dyDescent="0.3">
      <c r="D99" s="79"/>
      <c r="E99" s="79"/>
      <c r="H99" s="201"/>
    </row>
    <row r="100" spans="4:8" s="65" customFormat="1" ht="20.25" customHeight="1" x14ac:dyDescent="0.3">
      <c r="D100" s="79"/>
      <c r="E100" s="79"/>
      <c r="H100" s="201"/>
    </row>
    <row r="101" spans="4:8" s="65" customFormat="1" ht="20.25" customHeight="1" x14ac:dyDescent="0.3">
      <c r="D101" s="79"/>
      <c r="E101" s="79"/>
      <c r="H101" s="201"/>
    </row>
    <row r="102" spans="4:8" s="65" customFormat="1" ht="20.25" customHeight="1" x14ac:dyDescent="0.3">
      <c r="D102" s="79"/>
      <c r="E102" s="79"/>
      <c r="H102" s="201"/>
    </row>
    <row r="103" spans="4:8" s="65" customFormat="1" ht="20.25" customHeight="1" x14ac:dyDescent="0.3">
      <c r="D103" s="79"/>
      <c r="E103" s="79"/>
      <c r="H103" s="201"/>
    </row>
    <row r="104" spans="4:8" s="65" customFormat="1" ht="20.25" customHeight="1" x14ac:dyDescent="0.3">
      <c r="D104" s="79"/>
      <c r="E104" s="79"/>
      <c r="H104" s="201"/>
    </row>
    <row r="105" spans="4:8" s="65" customFormat="1" ht="20.25" customHeight="1" x14ac:dyDescent="0.3">
      <c r="D105" s="79"/>
      <c r="E105" s="79"/>
      <c r="H105" s="201"/>
    </row>
    <row r="106" spans="4:8" s="65" customFormat="1" ht="20.25" customHeight="1" x14ac:dyDescent="0.3">
      <c r="D106" s="79"/>
      <c r="E106" s="79"/>
      <c r="H106" s="201"/>
    </row>
    <row r="107" spans="4:8" s="65" customFormat="1" ht="20.25" customHeight="1" x14ac:dyDescent="0.3">
      <c r="D107" s="79"/>
      <c r="E107" s="79"/>
      <c r="H107" s="201"/>
    </row>
    <row r="108" spans="4:8" s="65" customFormat="1" ht="20.25" customHeight="1" x14ac:dyDescent="0.3">
      <c r="D108" s="79"/>
      <c r="E108" s="79"/>
      <c r="H108" s="201"/>
    </row>
    <row r="109" spans="4:8" s="65" customFormat="1" ht="20.25" customHeight="1" x14ac:dyDescent="0.3">
      <c r="D109" s="79"/>
      <c r="E109" s="79"/>
      <c r="H109" s="201"/>
    </row>
    <row r="110" spans="4:8" s="65" customFormat="1" ht="20.25" customHeight="1" x14ac:dyDescent="0.3">
      <c r="D110" s="79"/>
      <c r="E110" s="79"/>
      <c r="H110" s="201"/>
    </row>
    <row r="111" spans="4:8" s="65" customFormat="1" ht="20.25" customHeight="1" x14ac:dyDescent="0.3">
      <c r="D111" s="79"/>
      <c r="E111" s="79"/>
      <c r="H111" s="201"/>
    </row>
    <row r="112" spans="4:8" s="65" customFormat="1" ht="20.25" customHeight="1" x14ac:dyDescent="0.3">
      <c r="D112" s="79"/>
      <c r="E112" s="79"/>
      <c r="H112" s="201"/>
    </row>
    <row r="113" spans="4:8" s="65" customFormat="1" ht="20.25" customHeight="1" x14ac:dyDescent="0.3">
      <c r="D113" s="79"/>
      <c r="E113" s="79"/>
      <c r="H113" s="201"/>
    </row>
    <row r="114" spans="4:8" s="65" customFormat="1" ht="20.25" customHeight="1" x14ac:dyDescent="0.3">
      <c r="D114" s="79"/>
      <c r="E114" s="79"/>
      <c r="H114" s="201"/>
    </row>
    <row r="115" spans="4:8" s="65" customFormat="1" ht="20.25" customHeight="1" x14ac:dyDescent="0.3">
      <c r="D115" s="79"/>
      <c r="E115" s="79"/>
      <c r="H115" s="201"/>
    </row>
    <row r="116" spans="4:8" s="65" customFormat="1" ht="20.25" customHeight="1" x14ac:dyDescent="0.3">
      <c r="D116" s="79"/>
      <c r="E116" s="79"/>
      <c r="H116" s="201"/>
    </row>
  </sheetData>
  <mergeCells count="4">
    <mergeCell ref="A2:F2"/>
    <mergeCell ref="A3:F3"/>
    <mergeCell ref="A4:F4"/>
    <mergeCell ref="A51:F51"/>
  </mergeCells>
  <phoneticPr fontId="10" type="noConversion"/>
  <printOptions horizontalCentered="1" verticalCentered="1"/>
  <pageMargins left="0.51181102362204722" right="0.51181102362204722" top="0.74803149606299213" bottom="0.94488188976377963" header="0.31496062992125984" footer="0.31496062992125984"/>
  <pageSetup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2"/>
  <sheetViews>
    <sheetView topLeftCell="A4" zoomScale="80" zoomScaleNormal="80" workbookViewId="0">
      <selection activeCell="D11" sqref="D11"/>
    </sheetView>
  </sheetViews>
  <sheetFormatPr baseColWidth="10" defaultColWidth="11.375" defaultRowHeight="16.5" x14ac:dyDescent="0.3"/>
  <cols>
    <col min="1" max="1" width="11.375" style="4"/>
    <col min="2" max="2" width="4.25" style="4" customWidth="1"/>
    <col min="4" max="4" width="86.625" style="6" customWidth="1"/>
    <col min="5" max="16384" width="11.375" style="4"/>
  </cols>
  <sheetData>
    <row r="1" spans="1:4" ht="17.25" thickBot="1" x14ac:dyDescent="0.35">
      <c r="C1" s="16"/>
    </row>
    <row r="2" spans="1:4" ht="17.25" thickBot="1" x14ac:dyDescent="0.35">
      <c r="C2" s="16"/>
      <c r="D2" s="9" t="s">
        <v>29</v>
      </c>
    </row>
    <row r="3" spans="1:4" ht="17.25" thickBot="1" x14ac:dyDescent="0.35">
      <c r="C3" s="16"/>
      <c r="D3" s="8" t="s">
        <v>24</v>
      </c>
    </row>
    <row r="4" spans="1:4" ht="106.5" customHeight="1" x14ac:dyDescent="0.3">
      <c r="C4" s="16"/>
      <c r="D4" s="7" t="s">
        <v>368</v>
      </c>
    </row>
    <row r="5" spans="1:4" ht="63.75" thickBot="1" x14ac:dyDescent="0.35">
      <c r="C5" s="16"/>
      <c r="D5" s="7" t="s">
        <v>369</v>
      </c>
    </row>
    <row r="6" spans="1:4" ht="17.25" thickBot="1" x14ac:dyDescent="0.35">
      <c r="C6" s="16"/>
      <c r="D6" s="8" t="s">
        <v>25</v>
      </c>
    </row>
    <row r="7" spans="1:4" ht="33" customHeight="1" x14ac:dyDescent="0.3">
      <c r="C7" s="16"/>
      <c r="D7" s="7" t="s">
        <v>26</v>
      </c>
    </row>
    <row r="8" spans="1:4" x14ac:dyDescent="0.3">
      <c r="C8" s="16"/>
      <c r="D8" s="57" t="s">
        <v>27</v>
      </c>
    </row>
    <row r="9" spans="1:4" ht="17.25" thickBot="1" x14ac:dyDescent="0.35">
      <c r="C9" s="16"/>
      <c r="D9" s="58" t="s">
        <v>28</v>
      </c>
    </row>
    <row r="10" spans="1:4" ht="17.25" thickBot="1" x14ac:dyDescent="0.35">
      <c r="A10" s="5"/>
      <c r="B10" s="5"/>
      <c r="C10" s="16"/>
      <c r="D10" s="53" t="s">
        <v>33</v>
      </c>
    </row>
    <row r="11" spans="1:4" ht="158.25" thickBot="1" x14ac:dyDescent="0.35">
      <c r="A11" s="5"/>
      <c r="B11" s="5"/>
      <c r="C11" s="16"/>
      <c r="D11" s="54" t="s">
        <v>373</v>
      </c>
    </row>
    <row r="12" spans="1:4" x14ac:dyDescent="0.3">
      <c r="A12" s="5"/>
      <c r="B12" s="5"/>
      <c r="C12" s="16"/>
    </row>
    <row r="13" spans="1:4" ht="38.25" customHeight="1" x14ac:dyDescent="0.3">
      <c r="A13" s="5"/>
      <c r="B13" s="5"/>
      <c r="C13" s="16"/>
    </row>
    <row r="14" spans="1:4" x14ac:dyDescent="0.3">
      <c r="A14" s="5"/>
      <c r="B14" s="5"/>
      <c r="C14" s="16"/>
    </row>
    <row r="15" spans="1:4" x14ac:dyDescent="0.3">
      <c r="A15" s="5"/>
      <c r="B15" s="5"/>
      <c r="C15" s="16"/>
    </row>
    <row r="16" spans="1:4" x14ac:dyDescent="0.3">
      <c r="C16" s="16"/>
    </row>
    <row r="17" spans="3:3" x14ac:dyDescent="0.3">
      <c r="C17" s="16"/>
    </row>
    <row r="18" spans="3:3" x14ac:dyDescent="0.3">
      <c r="C18" s="16"/>
    </row>
    <row r="19" spans="3:3" x14ac:dyDescent="0.3">
      <c r="C19" s="16"/>
    </row>
    <row r="20" spans="3:3" x14ac:dyDescent="0.3">
      <c r="C20" s="16"/>
    </row>
    <row r="21" spans="3:3" x14ac:dyDescent="0.3">
      <c r="C21" s="16"/>
    </row>
    <row r="22" spans="3:3" x14ac:dyDescent="0.3">
      <c r="C22" s="16"/>
    </row>
    <row r="23" spans="3:3" x14ac:dyDescent="0.3">
      <c r="C23" s="16"/>
    </row>
    <row r="24" spans="3:3" x14ac:dyDescent="0.3">
      <c r="C24" s="16"/>
    </row>
    <row r="25" spans="3:3" x14ac:dyDescent="0.3">
      <c r="C25" s="16"/>
    </row>
    <row r="26" spans="3:3" x14ac:dyDescent="0.3">
      <c r="C26" s="16"/>
    </row>
    <row r="27" spans="3:3" x14ac:dyDescent="0.3">
      <c r="C27" s="16"/>
    </row>
    <row r="28" spans="3:3" x14ac:dyDescent="0.3">
      <c r="C28" s="16"/>
    </row>
    <row r="29" spans="3:3" x14ac:dyDescent="0.3">
      <c r="C29" s="16"/>
    </row>
    <row r="30" spans="3:3" x14ac:dyDescent="0.3">
      <c r="C30" s="16"/>
    </row>
    <row r="31" spans="3:3" x14ac:dyDescent="0.3">
      <c r="C31" s="16"/>
    </row>
    <row r="32" spans="3:3" x14ac:dyDescent="0.3">
      <c r="C32" s="16"/>
    </row>
    <row r="33" spans="3:3" x14ac:dyDescent="0.3">
      <c r="C33" s="16"/>
    </row>
    <row r="34" spans="3:3" x14ac:dyDescent="0.3">
      <c r="C34" s="16"/>
    </row>
    <row r="35" spans="3:3" x14ac:dyDescent="0.3">
      <c r="C35" s="16"/>
    </row>
    <row r="36" spans="3:3" x14ac:dyDescent="0.3">
      <c r="C36" s="16"/>
    </row>
    <row r="37" spans="3:3" x14ac:dyDescent="0.3">
      <c r="C37" s="16"/>
    </row>
    <row r="38" spans="3:3" x14ac:dyDescent="0.3">
      <c r="C38" s="16"/>
    </row>
    <row r="39" spans="3:3" x14ac:dyDescent="0.3">
      <c r="C39" s="16"/>
    </row>
    <row r="40" spans="3:3" x14ac:dyDescent="0.3">
      <c r="C40" s="16"/>
    </row>
    <row r="41" spans="3:3" x14ac:dyDescent="0.3">
      <c r="C41" s="16"/>
    </row>
    <row r="42" spans="3:3" x14ac:dyDescent="0.3">
      <c r="C42" s="16"/>
    </row>
    <row r="43" spans="3:3" x14ac:dyDescent="0.3">
      <c r="C43" s="16"/>
    </row>
    <row r="44" spans="3:3" x14ac:dyDescent="0.3">
      <c r="C44" s="16"/>
    </row>
    <row r="45" spans="3:3" x14ac:dyDescent="0.3">
      <c r="C45" s="16"/>
    </row>
    <row r="46" spans="3:3" x14ac:dyDescent="0.3">
      <c r="C46" s="16"/>
    </row>
    <row r="47" spans="3:3" x14ac:dyDescent="0.3">
      <c r="C47" s="16"/>
    </row>
    <row r="48" spans="3:3" x14ac:dyDescent="0.3">
      <c r="C48" s="16"/>
    </row>
    <row r="49" spans="3:3" x14ac:dyDescent="0.3">
      <c r="C49" s="16"/>
    </row>
    <row r="50" spans="3:3" x14ac:dyDescent="0.3">
      <c r="C50" s="16"/>
    </row>
    <row r="51" spans="3:3" x14ac:dyDescent="0.3">
      <c r="C51" s="16"/>
    </row>
    <row r="52" spans="3:3" x14ac:dyDescent="0.3">
      <c r="C52" s="16"/>
    </row>
    <row r="53" spans="3:3" x14ac:dyDescent="0.3">
      <c r="C53" s="16"/>
    </row>
    <row r="54" spans="3:3" x14ac:dyDescent="0.3">
      <c r="C54" s="16"/>
    </row>
    <row r="55" spans="3:3" x14ac:dyDescent="0.3">
      <c r="C55" s="16"/>
    </row>
    <row r="56" spans="3:3" x14ac:dyDescent="0.3">
      <c r="C56" s="16"/>
    </row>
    <row r="57" spans="3:3" x14ac:dyDescent="0.3">
      <c r="C57" s="16"/>
    </row>
    <row r="58" spans="3:3" x14ac:dyDescent="0.3">
      <c r="C58" s="16"/>
    </row>
    <row r="59" spans="3:3" x14ac:dyDescent="0.3">
      <c r="C59" s="16"/>
    </row>
    <row r="60" spans="3:3" x14ac:dyDescent="0.3">
      <c r="C60" s="16"/>
    </row>
    <row r="61" spans="3:3" x14ac:dyDescent="0.3">
      <c r="C61" s="16"/>
    </row>
    <row r="62" spans="3:3" x14ac:dyDescent="0.3">
      <c r="C62" s="16"/>
    </row>
    <row r="63" spans="3:3" x14ac:dyDescent="0.3">
      <c r="C63" s="16"/>
    </row>
    <row r="64" spans="3:3" x14ac:dyDescent="0.3">
      <c r="C64" s="16"/>
    </row>
    <row r="65" spans="3:3" x14ac:dyDescent="0.3">
      <c r="C65" s="16"/>
    </row>
    <row r="66" spans="3:3" x14ac:dyDescent="0.3">
      <c r="C66" s="16"/>
    </row>
    <row r="67" spans="3:3" x14ac:dyDescent="0.3">
      <c r="C67" s="16"/>
    </row>
    <row r="68" spans="3:3" x14ac:dyDescent="0.3">
      <c r="C68" s="16"/>
    </row>
    <row r="69" spans="3:3" x14ac:dyDescent="0.3">
      <c r="C69" s="16"/>
    </row>
    <row r="70" spans="3:3" x14ac:dyDescent="0.3">
      <c r="C70" s="16"/>
    </row>
    <row r="71" spans="3:3" x14ac:dyDescent="0.3">
      <c r="C71" s="16"/>
    </row>
    <row r="72" spans="3:3" x14ac:dyDescent="0.3">
      <c r="C72" s="16"/>
    </row>
    <row r="73" spans="3:3" x14ac:dyDescent="0.3">
      <c r="C73" s="16"/>
    </row>
    <row r="74" spans="3:3" x14ac:dyDescent="0.3">
      <c r="C74" s="16"/>
    </row>
    <row r="75" spans="3:3" x14ac:dyDescent="0.3">
      <c r="C75" s="16"/>
    </row>
    <row r="76" spans="3:3" x14ac:dyDescent="0.3">
      <c r="C76" s="16"/>
    </row>
    <row r="77" spans="3:3" x14ac:dyDescent="0.3">
      <c r="C77" s="16"/>
    </row>
    <row r="78" spans="3:3" x14ac:dyDescent="0.3">
      <c r="C78" s="16"/>
    </row>
    <row r="79" spans="3:3" x14ac:dyDescent="0.3">
      <c r="C79" s="16"/>
    </row>
    <row r="80" spans="3:3" x14ac:dyDescent="0.3">
      <c r="C80" s="16"/>
    </row>
    <row r="81" spans="3:3" x14ac:dyDescent="0.3">
      <c r="C81" s="16"/>
    </row>
    <row r="82" spans="3:3" x14ac:dyDescent="0.3">
      <c r="C82" s="16"/>
    </row>
    <row r="83" spans="3:3" x14ac:dyDescent="0.3">
      <c r="C83" s="16"/>
    </row>
    <row r="84" spans="3:3" x14ac:dyDescent="0.3">
      <c r="C84" s="16"/>
    </row>
    <row r="85" spans="3:3" x14ac:dyDescent="0.3">
      <c r="C85" s="16"/>
    </row>
    <row r="86" spans="3:3" x14ac:dyDescent="0.3">
      <c r="C86" s="16"/>
    </row>
    <row r="87" spans="3:3" x14ac:dyDescent="0.3">
      <c r="C87" s="16"/>
    </row>
    <row r="88" spans="3:3" x14ac:dyDescent="0.3">
      <c r="C88" s="16"/>
    </row>
    <row r="89" spans="3:3" x14ac:dyDescent="0.3">
      <c r="C89" s="16"/>
    </row>
    <row r="90" spans="3:3" x14ac:dyDescent="0.3">
      <c r="C90" s="16"/>
    </row>
    <row r="91" spans="3:3" x14ac:dyDescent="0.3">
      <c r="C91" s="16"/>
    </row>
    <row r="92" spans="3:3" x14ac:dyDescent="0.3">
      <c r="C92" s="16"/>
    </row>
    <row r="93" spans="3:3" x14ac:dyDescent="0.3">
      <c r="C93" s="16"/>
    </row>
    <row r="94" spans="3:3" x14ac:dyDescent="0.3">
      <c r="C94" s="16"/>
    </row>
    <row r="95" spans="3:3" x14ac:dyDescent="0.3">
      <c r="C95" s="16"/>
    </row>
    <row r="96" spans="3:3" x14ac:dyDescent="0.3">
      <c r="C96" s="16"/>
    </row>
    <row r="97" spans="3:3" x14ac:dyDescent="0.3">
      <c r="C97" s="16"/>
    </row>
    <row r="98" spans="3:3" x14ac:dyDescent="0.3">
      <c r="C98" s="16"/>
    </row>
    <row r="99" spans="3:3" x14ac:dyDescent="0.3">
      <c r="C99" s="16"/>
    </row>
    <row r="100" spans="3:3" x14ac:dyDescent="0.3">
      <c r="C100" s="16"/>
    </row>
    <row r="101" spans="3:3" x14ac:dyDescent="0.3">
      <c r="C101" s="16"/>
    </row>
    <row r="102" spans="3:3" x14ac:dyDescent="0.3">
      <c r="C102" s="16"/>
    </row>
    <row r="103" spans="3:3" x14ac:dyDescent="0.3">
      <c r="C103" s="16"/>
    </row>
    <row r="104" spans="3:3" x14ac:dyDescent="0.3">
      <c r="C104" s="16"/>
    </row>
    <row r="105" spans="3:3" x14ac:dyDescent="0.3">
      <c r="C105" s="16"/>
    </row>
    <row r="106" spans="3:3" x14ac:dyDescent="0.3">
      <c r="C106" s="16"/>
    </row>
    <row r="107" spans="3:3" x14ac:dyDescent="0.3">
      <c r="C107" s="16"/>
    </row>
    <row r="108" spans="3:3" x14ac:dyDescent="0.3">
      <c r="C108" s="16"/>
    </row>
    <row r="109" spans="3:3" x14ac:dyDescent="0.3">
      <c r="C109" s="16"/>
    </row>
    <row r="110" spans="3:3" x14ac:dyDescent="0.3">
      <c r="C110" s="16"/>
    </row>
    <row r="111" spans="3:3" x14ac:dyDescent="0.3">
      <c r="C111" s="16"/>
    </row>
    <row r="112" spans="3:3" x14ac:dyDescent="0.3">
      <c r="C112" s="16"/>
    </row>
    <row r="113" spans="3:3" x14ac:dyDescent="0.3">
      <c r="C113" s="16"/>
    </row>
    <row r="114" spans="3:3" x14ac:dyDescent="0.3">
      <c r="C114" s="16"/>
    </row>
    <row r="115" spans="3:3" x14ac:dyDescent="0.3">
      <c r="C115" s="16"/>
    </row>
    <row r="116" spans="3:3" x14ac:dyDescent="0.3">
      <c r="C116" s="16"/>
    </row>
    <row r="117" spans="3:3" x14ac:dyDescent="0.3">
      <c r="C117" s="16"/>
    </row>
    <row r="118" spans="3:3" x14ac:dyDescent="0.3">
      <c r="C118" s="16"/>
    </row>
    <row r="119" spans="3:3" x14ac:dyDescent="0.3">
      <c r="C119" s="16"/>
    </row>
    <row r="120" spans="3:3" x14ac:dyDescent="0.3">
      <c r="C120" s="16"/>
    </row>
    <row r="121" spans="3:3" x14ac:dyDescent="0.3">
      <c r="C121" s="16"/>
    </row>
    <row r="122" spans="3:3" x14ac:dyDescent="0.3">
      <c r="C122" s="16"/>
    </row>
  </sheetData>
  <phoneticPr fontId="10" type="noConversion"/>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33FF"/>
    <pageSetUpPr fitToPage="1"/>
  </sheetPr>
  <dimension ref="A1:N78"/>
  <sheetViews>
    <sheetView tabSelected="1" workbookViewId="0">
      <pane ySplit="5" topLeftCell="A57" activePane="bottomLeft" state="frozen"/>
      <selection pane="bottomLeft" activeCell="D54" sqref="D54"/>
    </sheetView>
  </sheetViews>
  <sheetFormatPr baseColWidth="10" defaultColWidth="11.375" defaultRowHeight="12" x14ac:dyDescent="0.3"/>
  <cols>
    <col min="1" max="1" width="44.125" style="289" customWidth="1"/>
    <col min="2" max="2" width="7.5" style="110" customWidth="1"/>
    <col min="3" max="3" width="9.5" style="110" customWidth="1"/>
    <col min="4" max="4" width="14.875" style="110" customWidth="1"/>
    <col min="5" max="5" width="14.625" style="110" customWidth="1"/>
    <col min="6" max="7" width="11.375" style="111"/>
    <col min="8" max="8" width="12.5" style="111" bestFit="1" customWidth="1"/>
    <col min="9" max="14" width="11.375" style="111"/>
    <col min="15" max="16384" width="11.375" style="110"/>
  </cols>
  <sheetData>
    <row r="1" spans="1:7" ht="7.5" customHeight="1" thickBot="1" x14ac:dyDescent="0.35"/>
    <row r="2" spans="1:7" ht="18.75" customHeight="1" x14ac:dyDescent="0.3">
      <c r="A2" s="693" t="str">
        <f>'1 -Edo. Sit. Financiera'!A2:F2</f>
        <v>UNIVERSIDAD TECNOLOGICA DE QUERETARO</v>
      </c>
      <c r="B2" s="694"/>
      <c r="C2" s="694"/>
      <c r="D2" s="694"/>
      <c r="E2" s="695"/>
      <c r="G2" s="396"/>
    </row>
    <row r="3" spans="1:7" ht="18" customHeight="1" x14ac:dyDescent="0.3">
      <c r="A3" s="705" t="s">
        <v>645</v>
      </c>
      <c r="B3" s="706"/>
      <c r="C3" s="706"/>
      <c r="D3" s="706"/>
      <c r="E3" s="707"/>
    </row>
    <row r="4" spans="1:7" ht="20.25" customHeight="1" thickBot="1" x14ac:dyDescent="0.35">
      <c r="A4" s="708" t="str">
        <f>'1 -Edo. Sit. Financiera'!A4:F4</f>
        <v>DEL MES DE ENERO AL MES DICIEMBRE DEL 2017</v>
      </c>
      <c r="B4" s="709"/>
      <c r="C4" s="709"/>
      <c r="D4" s="709"/>
      <c r="E4" s="710"/>
    </row>
    <row r="5" spans="1:7" ht="33.75" x14ac:dyDescent="0.3">
      <c r="A5" s="290"/>
      <c r="B5" s="128"/>
      <c r="C5" s="128"/>
      <c r="D5" s="397" t="s">
        <v>553</v>
      </c>
      <c r="E5" s="398" t="s">
        <v>554</v>
      </c>
    </row>
    <row r="6" spans="1:7" ht="21" customHeight="1" x14ac:dyDescent="0.3">
      <c r="A6" s="116" t="s">
        <v>130</v>
      </c>
      <c r="B6" s="112"/>
      <c r="C6" s="112"/>
      <c r="D6" s="264"/>
      <c r="E6" s="126"/>
    </row>
    <row r="7" spans="1:7" ht="12.75" x14ac:dyDescent="0.3">
      <c r="A7" s="291" t="s">
        <v>131</v>
      </c>
      <c r="B7" s="112"/>
      <c r="C7" s="112"/>
      <c r="D7" s="292">
        <f>SUM(D8:D15)</f>
        <v>66759315</v>
      </c>
      <c r="E7" s="293">
        <f>SUM(E8:E15)</f>
        <v>64265585.399999999</v>
      </c>
    </row>
    <row r="8" spans="1:7" x14ac:dyDescent="0.3">
      <c r="A8" s="125" t="s">
        <v>132</v>
      </c>
      <c r="B8" s="112"/>
      <c r="C8" s="112"/>
      <c r="D8" s="103"/>
      <c r="E8" s="105"/>
    </row>
    <row r="9" spans="1:7" x14ac:dyDescent="0.3">
      <c r="A9" s="125" t="s">
        <v>133</v>
      </c>
      <c r="B9" s="112"/>
      <c r="C9" s="112"/>
      <c r="D9" s="103"/>
      <c r="E9" s="105"/>
    </row>
    <row r="10" spans="1:7" x14ac:dyDescent="0.3">
      <c r="A10" s="125" t="s">
        <v>134</v>
      </c>
      <c r="B10" s="112"/>
      <c r="C10" s="112"/>
      <c r="D10" s="103"/>
      <c r="E10" s="105"/>
    </row>
    <row r="11" spans="1:7" x14ac:dyDescent="0.3">
      <c r="A11" s="125" t="s">
        <v>135</v>
      </c>
      <c r="B11" s="112"/>
      <c r="C11" s="112"/>
      <c r="D11" s="103"/>
      <c r="E11" s="105"/>
    </row>
    <row r="12" spans="1:7" ht="15" x14ac:dyDescent="0.3">
      <c r="A12" s="125" t="s">
        <v>136</v>
      </c>
      <c r="B12" s="112"/>
      <c r="C12" s="112"/>
      <c r="D12" s="267">
        <v>595133</v>
      </c>
      <c r="E12" s="392">
        <v>462225</v>
      </c>
    </row>
    <row r="13" spans="1:7" x14ac:dyDescent="0.3">
      <c r="A13" s="125" t="s">
        <v>137</v>
      </c>
      <c r="B13" s="112"/>
      <c r="C13" s="112"/>
      <c r="D13" s="399"/>
      <c r="E13" s="400"/>
    </row>
    <row r="14" spans="1:7" ht="15" x14ac:dyDescent="0.3">
      <c r="A14" s="125" t="s">
        <v>138</v>
      </c>
      <c r="B14" s="112"/>
      <c r="C14" s="112"/>
      <c r="D14" s="267">
        <v>66164182</v>
      </c>
      <c r="E14" s="392">
        <v>63803360.399999999</v>
      </c>
    </row>
    <row r="15" spans="1:7" ht="36" x14ac:dyDescent="0.3">
      <c r="A15" s="125" t="s">
        <v>139</v>
      </c>
      <c r="B15" s="112"/>
      <c r="C15" s="112"/>
      <c r="D15" s="103"/>
      <c r="E15" s="105"/>
      <c r="G15" s="111">
        <f>120+230+695</f>
        <v>1045</v>
      </c>
    </row>
    <row r="16" spans="1:7" ht="24" x14ac:dyDescent="0.3">
      <c r="A16" s="113" t="s">
        <v>140</v>
      </c>
      <c r="B16" s="112"/>
      <c r="C16" s="112"/>
      <c r="D16" s="292">
        <f>SUM(D17:D18)</f>
        <v>217384562</v>
      </c>
      <c r="E16" s="293">
        <f>SUM(E17:E18)</f>
        <v>206107254.40000001</v>
      </c>
      <c r="G16" s="111">
        <f>2500-1045</f>
        <v>1455</v>
      </c>
    </row>
    <row r="17" spans="1:8" x14ac:dyDescent="0.3">
      <c r="A17" s="125" t="s">
        <v>141</v>
      </c>
      <c r="B17" s="112"/>
      <c r="C17" s="112"/>
      <c r="D17" s="103"/>
      <c r="E17" s="105"/>
      <c r="G17" s="111">
        <f>120+230+695+100</f>
        <v>1145</v>
      </c>
    </row>
    <row r="18" spans="1:8" ht="21.75" customHeight="1" x14ac:dyDescent="0.3">
      <c r="A18" s="125" t="s">
        <v>142</v>
      </c>
      <c r="B18" s="112"/>
      <c r="C18" s="112"/>
      <c r="D18" s="267">
        <v>217384562</v>
      </c>
      <c r="E18" s="392">
        <v>206107254.40000001</v>
      </c>
      <c r="G18" s="111">
        <f>2500-1145</f>
        <v>1355</v>
      </c>
    </row>
    <row r="19" spans="1:8" ht="12.75" x14ac:dyDescent="0.3">
      <c r="A19" s="113" t="s">
        <v>143</v>
      </c>
      <c r="B19" s="112"/>
      <c r="C19" s="112"/>
      <c r="D19" s="292">
        <f>SUM(D20:D24)</f>
        <v>0</v>
      </c>
      <c r="E19" s="293">
        <f>SUM(E20:E24)</f>
        <v>0</v>
      </c>
    </row>
    <row r="20" spans="1:8" x14ac:dyDescent="0.3">
      <c r="A20" s="125" t="s">
        <v>144</v>
      </c>
      <c r="B20" s="112"/>
      <c r="C20" s="112"/>
      <c r="D20" s="103"/>
      <c r="E20" s="105">
        <v>0</v>
      </c>
    </row>
    <row r="21" spans="1:8" x14ac:dyDescent="0.3">
      <c r="A21" s="125" t="s">
        <v>145</v>
      </c>
      <c r="B21" s="112"/>
      <c r="C21" s="112"/>
      <c r="D21" s="103"/>
      <c r="E21" s="105"/>
    </row>
    <row r="22" spans="1:8" ht="24" x14ac:dyDescent="0.3">
      <c r="A22" s="125" t="s">
        <v>146</v>
      </c>
      <c r="B22" s="112"/>
      <c r="C22" s="112"/>
      <c r="D22" s="103"/>
      <c r="E22" s="105"/>
    </row>
    <row r="23" spans="1:8" x14ac:dyDescent="0.3">
      <c r="A23" s="125" t="s">
        <v>147</v>
      </c>
      <c r="B23" s="112"/>
      <c r="C23" s="112"/>
      <c r="D23" s="103"/>
      <c r="E23" s="105"/>
    </row>
    <row r="24" spans="1:8" x14ac:dyDescent="0.3">
      <c r="A24" s="125" t="s">
        <v>148</v>
      </c>
      <c r="B24" s="112"/>
      <c r="C24" s="112"/>
      <c r="D24" s="103"/>
      <c r="E24" s="105">
        <v>0</v>
      </c>
    </row>
    <row r="25" spans="1:8" ht="15" x14ac:dyDescent="0.3">
      <c r="A25" s="125"/>
      <c r="B25" s="112"/>
      <c r="C25" s="112"/>
      <c r="D25" s="103"/>
      <c r="E25" s="105"/>
      <c r="H25" s="203"/>
    </row>
    <row r="26" spans="1:8" ht="13.5" thickBot="1" x14ac:dyDescent="0.35">
      <c r="A26" s="114" t="s">
        <v>291</v>
      </c>
      <c r="B26" s="294"/>
      <c r="C26" s="294"/>
      <c r="D26" s="295">
        <f>+D7+D16+D19</f>
        <v>284143877</v>
      </c>
      <c r="E26" s="296">
        <f>+E7+E16+E19</f>
        <v>270372839.80000001</v>
      </c>
    </row>
    <row r="27" spans="1:8" ht="4.5" customHeight="1" thickTop="1" x14ac:dyDescent="0.3">
      <c r="A27" s="297"/>
      <c r="B27" s="112"/>
      <c r="C27" s="112"/>
      <c r="D27" s="103"/>
      <c r="E27" s="105"/>
    </row>
    <row r="28" spans="1:8" ht="19.5" customHeight="1" x14ac:dyDescent="0.3">
      <c r="A28" s="117" t="s">
        <v>149</v>
      </c>
      <c r="B28" s="112"/>
      <c r="C28" s="112"/>
      <c r="D28" s="103"/>
      <c r="E28" s="105"/>
    </row>
    <row r="29" spans="1:8" ht="12.75" x14ac:dyDescent="0.3">
      <c r="A29" s="113" t="s">
        <v>150</v>
      </c>
      <c r="B29" s="112"/>
      <c r="C29" s="112"/>
      <c r="D29" s="292">
        <f>SUM(D30:D32)</f>
        <v>264711970</v>
      </c>
      <c r="E29" s="293">
        <f>SUM(E30:E32)</f>
        <v>256141636</v>
      </c>
    </row>
    <row r="30" spans="1:8" ht="15" customHeight="1" x14ac:dyDescent="0.3">
      <c r="A30" s="125" t="s">
        <v>151</v>
      </c>
      <c r="B30" s="112"/>
      <c r="C30" s="112"/>
      <c r="D30" s="401">
        <v>209852302</v>
      </c>
      <c r="E30" s="402">
        <v>204429052</v>
      </c>
    </row>
    <row r="31" spans="1:8" ht="15" customHeight="1" x14ac:dyDescent="0.3">
      <c r="A31" s="125" t="s">
        <v>152</v>
      </c>
      <c r="B31" s="112"/>
      <c r="C31" s="112"/>
      <c r="D31" s="401">
        <v>6223983</v>
      </c>
      <c r="E31" s="402">
        <v>4346734</v>
      </c>
    </row>
    <row r="32" spans="1:8" ht="15" customHeight="1" x14ac:dyDescent="0.3">
      <c r="A32" s="125" t="s">
        <v>153</v>
      </c>
      <c r="B32" s="112"/>
      <c r="C32" s="112"/>
      <c r="D32" s="401">
        <v>48635685</v>
      </c>
      <c r="E32" s="402">
        <v>47365850</v>
      </c>
    </row>
    <row r="33" spans="1:5" ht="24" x14ac:dyDescent="0.3">
      <c r="A33" s="113" t="s">
        <v>154</v>
      </c>
      <c r="B33" s="112"/>
      <c r="C33" s="112"/>
      <c r="D33" s="292">
        <f>SUM(D34:D42)</f>
        <v>16581752.6</v>
      </c>
      <c r="E33" s="293">
        <f>SUM(E34:E42)</f>
        <v>11313017</v>
      </c>
    </row>
    <row r="34" spans="1:5" ht="24.75" customHeight="1" x14ac:dyDescent="0.3">
      <c r="A34" s="125" t="s">
        <v>155</v>
      </c>
      <c r="B34" s="112"/>
      <c r="C34" s="112"/>
      <c r="D34" s="298"/>
      <c r="E34" s="105"/>
    </row>
    <row r="35" spans="1:5" ht="18.75" customHeight="1" x14ac:dyDescent="0.3">
      <c r="A35" s="125" t="s">
        <v>156</v>
      </c>
      <c r="B35" s="112"/>
      <c r="C35" s="112"/>
      <c r="D35" s="298"/>
      <c r="E35" s="105"/>
    </row>
    <row r="36" spans="1:5" ht="18.75" customHeight="1" x14ac:dyDescent="0.3">
      <c r="A36" s="125" t="s">
        <v>157</v>
      </c>
      <c r="B36" s="112"/>
      <c r="C36" s="112"/>
      <c r="D36" s="298"/>
      <c r="E36" s="105"/>
    </row>
    <row r="37" spans="1:5" ht="18.75" customHeight="1" x14ac:dyDescent="0.3">
      <c r="A37" s="125" t="s">
        <v>158</v>
      </c>
      <c r="B37" s="112"/>
      <c r="C37" s="112"/>
      <c r="D37" s="401">
        <v>11324717</v>
      </c>
      <c r="E37" s="402">
        <v>6720425</v>
      </c>
    </row>
    <row r="38" spans="1:5" ht="18.75" customHeight="1" x14ac:dyDescent="0.3">
      <c r="A38" s="125" t="s">
        <v>159</v>
      </c>
      <c r="B38" s="112"/>
      <c r="C38" s="112"/>
      <c r="D38" s="401">
        <v>5257035.5999999996</v>
      </c>
      <c r="E38" s="402">
        <v>4592592</v>
      </c>
    </row>
    <row r="39" spans="1:5" ht="24.75" customHeight="1" x14ac:dyDescent="0.3">
      <c r="A39" s="125" t="s">
        <v>160</v>
      </c>
      <c r="B39" s="112"/>
      <c r="C39" s="112"/>
      <c r="D39" s="298"/>
      <c r="E39" s="105"/>
    </row>
    <row r="40" spans="1:5" ht="15.75" customHeight="1" x14ac:dyDescent="0.3">
      <c r="A40" s="125" t="s">
        <v>161</v>
      </c>
      <c r="B40" s="112"/>
      <c r="C40" s="112"/>
      <c r="D40" s="298"/>
      <c r="E40" s="105"/>
    </row>
    <row r="41" spans="1:5" ht="15.75" customHeight="1" x14ac:dyDescent="0.3">
      <c r="A41" s="125" t="s">
        <v>162</v>
      </c>
      <c r="B41" s="112"/>
      <c r="C41" s="112"/>
      <c r="D41" s="298"/>
      <c r="E41" s="105"/>
    </row>
    <row r="42" spans="1:5" ht="15.75" customHeight="1" x14ac:dyDescent="0.3">
      <c r="A42" s="125" t="s">
        <v>163</v>
      </c>
      <c r="B42" s="112"/>
      <c r="C42" s="112"/>
      <c r="D42" s="298"/>
      <c r="E42" s="105"/>
    </row>
    <row r="43" spans="1:5" x14ac:dyDescent="0.3">
      <c r="A43" s="113" t="s">
        <v>164</v>
      </c>
      <c r="B43" s="112"/>
      <c r="C43" s="112"/>
      <c r="D43" s="299">
        <f>SUM(D44:D46)</f>
        <v>0</v>
      </c>
      <c r="E43" s="300">
        <f>SUM(E44:E46)</f>
        <v>0</v>
      </c>
    </row>
    <row r="44" spans="1:5" x14ac:dyDescent="0.3">
      <c r="A44" s="125" t="s">
        <v>165</v>
      </c>
      <c r="B44" s="112"/>
      <c r="C44" s="112"/>
      <c r="D44" s="103"/>
      <c r="E44" s="105"/>
    </row>
    <row r="45" spans="1:5" x14ac:dyDescent="0.3">
      <c r="A45" s="125" t="s">
        <v>166</v>
      </c>
      <c r="B45" s="112"/>
      <c r="C45" s="112"/>
      <c r="D45" s="103"/>
      <c r="E45" s="105"/>
    </row>
    <row r="46" spans="1:5" x14ac:dyDescent="0.3">
      <c r="A46" s="125" t="s">
        <v>167</v>
      </c>
      <c r="B46" s="112"/>
      <c r="C46" s="112"/>
      <c r="D46" s="103"/>
      <c r="E46" s="105"/>
    </row>
    <row r="47" spans="1:5" ht="24" x14ac:dyDescent="0.3">
      <c r="A47" s="113" t="s">
        <v>168</v>
      </c>
      <c r="B47" s="112"/>
      <c r="C47" s="112"/>
      <c r="D47" s="106">
        <f>SUM(D48:D52)</f>
        <v>0</v>
      </c>
      <c r="E47" s="300">
        <f>SUM(E48:E52)</f>
        <v>0</v>
      </c>
    </row>
    <row r="48" spans="1:5" x14ac:dyDescent="0.3">
      <c r="A48" s="125" t="s">
        <v>169</v>
      </c>
      <c r="B48" s="112"/>
      <c r="C48" s="112"/>
      <c r="D48" s="103"/>
      <c r="E48" s="105"/>
    </row>
    <row r="49" spans="1:8" x14ac:dyDescent="0.3">
      <c r="A49" s="125" t="s">
        <v>170</v>
      </c>
      <c r="B49" s="112"/>
      <c r="C49" s="112"/>
      <c r="D49" s="103"/>
      <c r="E49" s="105"/>
    </row>
    <row r="50" spans="1:8" x14ac:dyDescent="0.3">
      <c r="A50" s="125" t="s">
        <v>171</v>
      </c>
      <c r="B50" s="112"/>
      <c r="C50" s="112"/>
      <c r="D50" s="103"/>
      <c r="E50" s="105"/>
    </row>
    <row r="51" spans="1:8" x14ac:dyDescent="0.3">
      <c r="A51" s="125" t="s">
        <v>172</v>
      </c>
      <c r="B51" s="112"/>
      <c r="C51" s="112"/>
      <c r="D51" s="103"/>
      <c r="E51" s="105"/>
    </row>
    <row r="52" spans="1:8" x14ac:dyDescent="0.3">
      <c r="A52" s="125" t="s">
        <v>173</v>
      </c>
      <c r="B52" s="112"/>
      <c r="C52" s="112"/>
      <c r="D52" s="103"/>
      <c r="E52" s="105"/>
    </row>
    <row r="53" spans="1:8" ht="12.75" x14ac:dyDescent="0.3">
      <c r="A53" s="113" t="s">
        <v>174</v>
      </c>
      <c r="B53" s="112"/>
      <c r="C53" s="112"/>
      <c r="D53" s="292">
        <f>SUM(D54:D59)</f>
        <v>8972833.5999999996</v>
      </c>
      <c r="E53" s="293">
        <f>SUM(E54:E59)</f>
        <v>7909819</v>
      </c>
    </row>
    <row r="54" spans="1:8" ht="24" x14ac:dyDescent="0.3">
      <c r="A54" s="125" t="s">
        <v>175</v>
      </c>
      <c r="B54" s="112"/>
      <c r="C54" s="112"/>
      <c r="D54" s="403">
        <v>8972833.5999999996</v>
      </c>
      <c r="E54" s="404">
        <v>7909819</v>
      </c>
    </row>
    <row r="55" spans="1:8" x14ac:dyDescent="0.3">
      <c r="A55" s="125" t="s">
        <v>176</v>
      </c>
      <c r="B55" s="112"/>
      <c r="C55" s="112"/>
      <c r="D55" s="103"/>
      <c r="E55" s="105"/>
    </row>
    <row r="56" spans="1:8" x14ac:dyDescent="0.3">
      <c r="A56" s="125" t="s">
        <v>177</v>
      </c>
      <c r="B56" s="112"/>
      <c r="C56" s="112"/>
      <c r="D56" s="103"/>
      <c r="E56" s="105"/>
    </row>
    <row r="57" spans="1:8" ht="24.75" customHeight="1" x14ac:dyDescent="0.3">
      <c r="A57" s="125" t="s">
        <v>178</v>
      </c>
      <c r="B57" s="112"/>
      <c r="C57" s="112"/>
      <c r="D57" s="103"/>
      <c r="E57" s="105"/>
    </row>
    <row r="58" spans="1:8" x14ac:dyDescent="0.3">
      <c r="A58" s="125" t="s">
        <v>179</v>
      </c>
      <c r="B58" s="112"/>
      <c r="C58" s="112"/>
      <c r="D58" s="103"/>
      <c r="E58" s="105"/>
    </row>
    <row r="59" spans="1:8" x14ac:dyDescent="0.3">
      <c r="A59" s="125" t="s">
        <v>180</v>
      </c>
      <c r="B59" s="112"/>
      <c r="C59" s="112"/>
      <c r="D59" s="103"/>
      <c r="E59" s="105"/>
    </row>
    <row r="60" spans="1:8" x14ac:dyDescent="0.3">
      <c r="A60" s="113" t="s">
        <v>181</v>
      </c>
      <c r="B60" s="112"/>
      <c r="C60" s="112"/>
      <c r="D60" s="106">
        <f>SUM(D61)</f>
        <v>0</v>
      </c>
      <c r="E60" s="300">
        <f>SUM(E61)</f>
        <v>0</v>
      </c>
    </row>
    <row r="61" spans="1:8" x14ac:dyDescent="0.3">
      <c r="A61" s="125" t="s">
        <v>182</v>
      </c>
      <c r="B61" s="112"/>
      <c r="C61" s="112"/>
      <c r="D61" s="103"/>
      <c r="E61" s="105"/>
    </row>
    <row r="62" spans="1:8" ht="25.5" customHeight="1" thickBot="1" x14ac:dyDescent="0.35">
      <c r="A62" s="115" t="s">
        <v>292</v>
      </c>
      <c r="B62" s="112"/>
      <c r="C62" s="112"/>
      <c r="D62" s="301">
        <f>+D29+D33+D43+D47+D53+D60</f>
        <v>290266556.20000005</v>
      </c>
      <c r="E62" s="302">
        <f>+E29+E33+E43+E47+E53+E60</f>
        <v>275364472</v>
      </c>
      <c r="H62" s="203">
        <v>115784009.7</v>
      </c>
    </row>
    <row r="63" spans="1:8" ht="6.75" customHeight="1" thickTop="1" thickBot="1" x14ac:dyDescent="0.35">
      <c r="A63" s="297"/>
      <c r="B63" s="112"/>
      <c r="C63" s="112"/>
      <c r="D63" s="103"/>
      <c r="E63" s="105"/>
    </row>
    <row r="64" spans="1:8" ht="16.5" customHeight="1" thickBot="1" x14ac:dyDescent="0.35">
      <c r="A64" s="714" t="s">
        <v>293</v>
      </c>
      <c r="B64" s="715"/>
      <c r="C64" s="112"/>
      <c r="D64" s="405">
        <f>+D62-D26</f>
        <v>6122679.2000000477</v>
      </c>
      <c r="E64" s="406">
        <f>+E62-E26</f>
        <v>4991632.1999999881</v>
      </c>
    </row>
    <row r="65" spans="1:6" ht="6.75" customHeight="1" thickBot="1" x14ac:dyDescent="0.35">
      <c r="A65" s="303"/>
      <c r="B65" s="304"/>
      <c r="C65" s="304"/>
      <c r="D65" s="305"/>
      <c r="E65" s="306"/>
    </row>
    <row r="66" spans="1:6" ht="6" customHeight="1" thickBot="1" x14ac:dyDescent="0.35">
      <c r="A66" s="67"/>
      <c r="B66" s="70"/>
      <c r="C66" s="70"/>
      <c r="D66" s="73"/>
      <c r="E66" s="71"/>
      <c r="F66" s="70"/>
    </row>
    <row r="67" spans="1:6" ht="23.25" customHeight="1" x14ac:dyDescent="0.3">
      <c r="A67" s="118"/>
      <c r="B67" s="119"/>
      <c r="C67" s="119"/>
      <c r="D67" s="120"/>
      <c r="E67" s="121"/>
      <c r="F67" s="70"/>
    </row>
    <row r="68" spans="1:6" ht="21.75" customHeight="1" x14ac:dyDescent="0.3">
      <c r="A68" s="76"/>
      <c r="B68" s="70"/>
      <c r="C68" s="70"/>
      <c r="D68" s="73"/>
      <c r="E68" s="122"/>
      <c r="F68" s="70"/>
    </row>
    <row r="69" spans="1:6" x14ac:dyDescent="0.3">
      <c r="A69" s="76"/>
      <c r="B69" s="70"/>
      <c r="C69" s="70"/>
      <c r="D69" s="73"/>
      <c r="E69" s="122"/>
      <c r="F69" s="70"/>
    </row>
    <row r="70" spans="1:6" ht="8.25" customHeight="1" x14ac:dyDescent="0.3">
      <c r="A70" s="76"/>
      <c r="B70" s="70"/>
      <c r="C70" s="70"/>
      <c r="D70" s="73"/>
      <c r="E70" s="122"/>
      <c r="F70" s="70"/>
    </row>
    <row r="71" spans="1:6" x14ac:dyDescent="0.3">
      <c r="A71" s="76"/>
      <c r="B71" s="70"/>
      <c r="C71" s="70"/>
      <c r="D71" s="73"/>
      <c r="E71" s="122"/>
      <c r="F71" s="70"/>
    </row>
    <row r="72" spans="1:6" ht="25.5" customHeight="1" x14ac:dyDescent="0.3">
      <c r="A72" s="711" t="s">
        <v>389</v>
      </c>
      <c r="B72" s="712"/>
      <c r="C72" s="712"/>
      <c r="D72" s="712"/>
      <c r="E72" s="713"/>
      <c r="F72" s="70"/>
    </row>
    <row r="73" spans="1:6" ht="15" customHeight="1" thickBot="1" x14ac:dyDescent="0.35">
      <c r="A73" s="702"/>
      <c r="B73" s="703"/>
      <c r="C73" s="703"/>
      <c r="D73" s="703"/>
      <c r="E73" s="704"/>
      <c r="F73" s="88"/>
    </row>
    <row r="74" spans="1:6" x14ac:dyDescent="0.3">
      <c r="A74" s="88"/>
      <c r="B74" s="88"/>
      <c r="C74" s="88"/>
      <c r="D74" s="88"/>
      <c r="E74" s="88"/>
      <c r="F74" s="88"/>
    </row>
    <row r="75" spans="1:6" x14ac:dyDescent="0.3">
      <c r="A75" s="307"/>
      <c r="B75" s="111"/>
      <c r="C75" s="111"/>
      <c r="D75" s="111"/>
      <c r="E75" s="111"/>
    </row>
    <row r="76" spans="1:6" x14ac:dyDescent="0.3">
      <c r="A76" s="307"/>
      <c r="B76" s="111"/>
      <c r="C76" s="111"/>
      <c r="D76" s="111"/>
      <c r="E76" s="111"/>
    </row>
    <row r="77" spans="1:6" x14ac:dyDescent="0.3">
      <c r="A77" s="307"/>
      <c r="B77" s="111"/>
      <c r="C77" s="111"/>
      <c r="D77" s="111"/>
      <c r="E77" s="111"/>
    </row>
    <row r="78" spans="1:6" x14ac:dyDescent="0.3">
      <c r="A78" s="307"/>
      <c r="B78" s="111"/>
      <c r="C78" s="111"/>
      <c r="D78" s="111"/>
      <c r="E78" s="111"/>
    </row>
  </sheetData>
  <mergeCells count="5">
    <mergeCell ref="A2:E2"/>
    <mergeCell ref="A3:E3"/>
    <mergeCell ref="A4:E4"/>
    <mergeCell ref="A72:E73"/>
    <mergeCell ref="A64:B64"/>
  </mergeCells>
  <phoneticPr fontId="10" type="noConversion"/>
  <printOptions horizontalCentered="1" verticalCentered="1"/>
  <pageMargins left="0.51181102362204722" right="0.51181102362204722" top="1.1417322834645669" bottom="1.1417322834645669" header="0.31496062992125984" footer="0.31496062992125984"/>
  <pageSetup scale="96"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D45"/>
  <sheetViews>
    <sheetView topLeftCell="A9" zoomScale="90" zoomScaleNormal="90" workbookViewId="0">
      <selection activeCell="D13" sqref="D13"/>
    </sheetView>
  </sheetViews>
  <sheetFormatPr baseColWidth="10" defaultColWidth="11.375" defaultRowHeight="15.75" x14ac:dyDescent="0.25"/>
  <cols>
    <col min="1" max="1" width="11.375" style="1"/>
    <col min="2" max="3" width="11.375" style="4"/>
    <col min="4" max="4" width="80.875" style="4" customWidth="1"/>
    <col min="5" max="16384" width="11.375" style="4"/>
  </cols>
  <sheetData>
    <row r="4" spans="1:4" ht="16.5" thickBot="1" x14ac:dyDescent="0.3"/>
    <row r="5" spans="1:4" x14ac:dyDescent="0.25">
      <c r="A5" s="4"/>
      <c r="D5" s="10" t="s">
        <v>31</v>
      </c>
    </row>
    <row r="6" spans="1:4" ht="16.5" thickBot="1" x14ac:dyDescent="0.3">
      <c r="A6" s="4"/>
      <c r="D6" s="11"/>
    </row>
    <row r="7" spans="1:4" ht="16.5" thickBot="1" x14ac:dyDescent="0.3">
      <c r="A7" s="4"/>
      <c r="D7" s="12" t="s">
        <v>24</v>
      </c>
    </row>
    <row r="8" spans="1:4" ht="126" x14ac:dyDescent="0.25">
      <c r="A8" s="4"/>
      <c r="D8" s="13" t="s">
        <v>370</v>
      </c>
    </row>
    <row r="9" spans="1:4" ht="110.25" x14ac:dyDescent="0.25">
      <c r="A9" s="4"/>
      <c r="D9" s="14" t="s">
        <v>371</v>
      </c>
    </row>
    <row r="10" spans="1:4" ht="32.25" thickBot="1" x14ac:dyDescent="0.3">
      <c r="A10" s="4"/>
      <c r="D10" s="14" t="s">
        <v>372</v>
      </c>
    </row>
    <row r="11" spans="1:4" ht="16.5" thickBot="1" x14ac:dyDescent="0.3">
      <c r="A11" s="4"/>
      <c r="D11" s="12" t="s">
        <v>30</v>
      </c>
    </row>
    <row r="12" spans="1:4" ht="31.5" x14ac:dyDescent="0.25">
      <c r="A12" s="4"/>
      <c r="D12" s="14" t="s">
        <v>32</v>
      </c>
    </row>
    <row r="13" spans="1:4" x14ac:dyDescent="0.25">
      <c r="A13" s="4"/>
      <c r="D13" s="15" t="s">
        <v>27</v>
      </c>
    </row>
    <row r="14" spans="1:4" ht="16.5" thickBot="1" x14ac:dyDescent="0.3">
      <c r="A14" s="4"/>
      <c r="D14" s="15" t="s">
        <v>28</v>
      </c>
    </row>
    <row r="15" spans="1:4" ht="16.5" thickBot="1" x14ac:dyDescent="0.3">
      <c r="A15" s="4"/>
      <c r="D15" s="53" t="s">
        <v>33</v>
      </c>
    </row>
    <row r="16" spans="1:4" ht="174" thickBot="1" x14ac:dyDescent="0.3">
      <c r="A16" s="4"/>
      <c r="D16" s="54" t="s">
        <v>373</v>
      </c>
    </row>
    <row r="17" spans="1:1" x14ac:dyDescent="0.25">
      <c r="A17" s="4"/>
    </row>
    <row r="18" spans="1:1" x14ac:dyDescent="0.25">
      <c r="A18" s="4"/>
    </row>
    <row r="19" spans="1:1" x14ac:dyDescent="0.25">
      <c r="A19" s="4"/>
    </row>
    <row r="22" spans="1:1" x14ac:dyDescent="0.25">
      <c r="A22" s="4"/>
    </row>
    <row r="23" spans="1:1" x14ac:dyDescent="0.25">
      <c r="A23" s="4"/>
    </row>
    <row r="25" spans="1:1" x14ac:dyDescent="0.25">
      <c r="A25" s="4"/>
    </row>
    <row r="27" spans="1:1" x14ac:dyDescent="0.25">
      <c r="A27" s="4"/>
    </row>
    <row r="28" spans="1:1" x14ac:dyDescent="0.25">
      <c r="A28" s="4"/>
    </row>
    <row r="29" spans="1:1" x14ac:dyDescent="0.25">
      <c r="A29" s="4"/>
    </row>
    <row r="30" spans="1:1" x14ac:dyDescent="0.25">
      <c r="A30" s="4"/>
    </row>
    <row r="31" spans="1:1" x14ac:dyDescent="0.25">
      <c r="A31" s="4"/>
    </row>
    <row r="32" spans="1:1" x14ac:dyDescent="0.25">
      <c r="A32" s="4"/>
    </row>
    <row r="34" spans="1:1" x14ac:dyDescent="0.25">
      <c r="A34" s="4"/>
    </row>
    <row r="38" spans="1:1" x14ac:dyDescent="0.25">
      <c r="A38" s="4"/>
    </row>
    <row r="39" spans="1:1" x14ac:dyDescent="0.25">
      <c r="A39" s="4"/>
    </row>
    <row r="40" spans="1:1" x14ac:dyDescent="0.25">
      <c r="A40" s="4"/>
    </row>
    <row r="41" spans="1:1" x14ac:dyDescent="0.25">
      <c r="A41" s="4"/>
    </row>
    <row r="42" spans="1:1" x14ac:dyDescent="0.25">
      <c r="A42" s="4"/>
    </row>
    <row r="43" spans="1:1" x14ac:dyDescent="0.25">
      <c r="A43" s="4"/>
    </row>
    <row r="44" spans="1:1" x14ac:dyDescent="0.25">
      <c r="A44" s="4"/>
    </row>
    <row r="45" spans="1:1" x14ac:dyDescent="0.25">
      <c r="A45" s="4"/>
    </row>
  </sheetData>
  <phoneticPr fontId="10"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33FF"/>
    <pageSetUpPr fitToPage="1"/>
  </sheetPr>
  <dimension ref="A1:O203"/>
  <sheetViews>
    <sheetView topLeftCell="A7" workbookViewId="0">
      <selection activeCell="B26" sqref="B26"/>
    </sheetView>
  </sheetViews>
  <sheetFormatPr baseColWidth="10" defaultColWidth="11.375" defaultRowHeight="12" x14ac:dyDescent="0.3"/>
  <cols>
    <col min="1" max="1" width="41.625" style="110" customWidth="1"/>
    <col min="2" max="2" width="15.625" style="110" customWidth="1"/>
    <col min="3" max="3" width="17.625" style="110" customWidth="1"/>
    <col min="4" max="4" width="13.875" style="110" customWidth="1"/>
    <col min="5" max="5" width="12.75" style="110" customWidth="1"/>
    <col min="6" max="6" width="14.125" style="110" customWidth="1"/>
    <col min="7" max="7" width="12.625" style="201" bestFit="1" customWidth="1"/>
    <col min="8" max="8" width="13" style="201" customWidth="1"/>
    <col min="9" max="9" width="15.75" style="201" customWidth="1"/>
    <col min="10" max="10" width="12.375" style="281" customWidth="1"/>
    <col min="11" max="11" width="17" style="111" customWidth="1"/>
    <col min="12" max="15" width="11.375" style="111"/>
    <col min="16" max="16384" width="11.375" style="110"/>
  </cols>
  <sheetData>
    <row r="1" spans="1:14" ht="11.25" customHeight="1" thickBot="1" x14ac:dyDescent="0.35"/>
    <row r="2" spans="1:14" ht="19.5" customHeight="1" x14ac:dyDescent="0.3">
      <c r="A2" s="693" t="str">
        <f>'1 -Edo. Sit. Financiera'!A2:F2</f>
        <v>UNIVERSIDAD TECNOLOGICA DE QUERETARO</v>
      </c>
      <c r="B2" s="694"/>
      <c r="C2" s="694"/>
      <c r="D2" s="694"/>
      <c r="E2" s="694"/>
      <c r="F2" s="695"/>
      <c r="H2" s="391"/>
    </row>
    <row r="3" spans="1:14" ht="20.25" customHeight="1" x14ac:dyDescent="0.3">
      <c r="A3" s="717" t="s">
        <v>646</v>
      </c>
      <c r="B3" s="718"/>
      <c r="C3" s="718"/>
      <c r="D3" s="718"/>
      <c r="E3" s="718"/>
      <c r="F3" s="719"/>
    </row>
    <row r="4" spans="1:14" ht="21" customHeight="1" thickBot="1" x14ac:dyDescent="0.35">
      <c r="A4" s="708" t="str">
        <f>'1 -Edo. Sit. Financiera'!A4:F4</f>
        <v>DEL MES DE ENERO AL MES DICIEMBRE DEL 2017</v>
      </c>
      <c r="B4" s="709"/>
      <c r="C4" s="709"/>
      <c r="D4" s="709"/>
      <c r="E4" s="709"/>
      <c r="F4" s="710"/>
    </row>
    <row r="5" spans="1:14" ht="48" customHeight="1" thickBot="1" x14ac:dyDescent="0.35">
      <c r="A5" s="421" t="s">
        <v>302</v>
      </c>
      <c r="B5" s="308" t="s">
        <v>183</v>
      </c>
      <c r="C5" s="308" t="s">
        <v>184</v>
      </c>
      <c r="D5" s="308" t="s">
        <v>15</v>
      </c>
      <c r="E5" s="308" t="s">
        <v>16</v>
      </c>
      <c r="F5" s="422" t="s">
        <v>17</v>
      </c>
    </row>
    <row r="6" spans="1:14" ht="24" x14ac:dyDescent="0.3">
      <c r="A6" s="123" t="s">
        <v>185</v>
      </c>
      <c r="B6" s="408">
        <v>0</v>
      </c>
      <c r="C6" s="408">
        <v>0</v>
      </c>
      <c r="D6" s="408">
        <v>-108908160.56999999</v>
      </c>
      <c r="E6" s="408">
        <v>0</v>
      </c>
      <c r="F6" s="105">
        <f>SUM(B6:E6)</f>
        <v>-108908160.56999999</v>
      </c>
    </row>
    <row r="7" spans="1:14" x14ac:dyDescent="0.3">
      <c r="A7" s="124" t="s">
        <v>18</v>
      </c>
      <c r="B7" s="287"/>
      <c r="C7" s="287"/>
      <c r="D7" s="287"/>
      <c r="E7" s="287"/>
      <c r="F7" s="105"/>
    </row>
    <row r="8" spans="1:14" ht="15" x14ac:dyDescent="0.3">
      <c r="A8" s="124" t="s">
        <v>186</v>
      </c>
      <c r="B8" s="409">
        <v>428528736.39999998</v>
      </c>
      <c r="C8" s="287">
        <v>0</v>
      </c>
      <c r="D8" s="287">
        <v>0</v>
      </c>
      <c r="E8" s="287">
        <v>0</v>
      </c>
      <c r="F8" s="105">
        <f>SUM(B8:E8)</f>
        <v>428528736.39999998</v>
      </c>
    </row>
    <row r="9" spans="1:14" x14ac:dyDescent="0.3">
      <c r="A9" s="124" t="s">
        <v>187</v>
      </c>
      <c r="B9" s="287">
        <v>0</v>
      </c>
      <c r="C9" s="287">
        <v>0</v>
      </c>
      <c r="D9" s="287">
        <v>0</v>
      </c>
      <c r="E9" s="287">
        <v>0</v>
      </c>
      <c r="F9" s="105">
        <f>SUM(B9:E9)</f>
        <v>0</v>
      </c>
    </row>
    <row r="10" spans="1:14" x14ac:dyDescent="0.3">
      <c r="A10" s="124" t="s">
        <v>188</v>
      </c>
      <c r="B10" s="287">
        <v>0</v>
      </c>
      <c r="C10" s="287">
        <v>0</v>
      </c>
      <c r="D10" s="287">
        <v>0</v>
      </c>
      <c r="E10" s="287">
        <v>0</v>
      </c>
      <c r="F10" s="105">
        <f>SUM(B10:E10)</f>
        <v>0</v>
      </c>
    </row>
    <row r="11" spans="1:14" ht="24" x14ac:dyDescent="0.3">
      <c r="A11" s="123" t="s">
        <v>19</v>
      </c>
      <c r="B11" s="415">
        <f>SUM(B12:B15)</f>
        <v>0</v>
      </c>
      <c r="C11" s="415">
        <f>SUM(C12:C15)</f>
        <v>141445919.40000001</v>
      </c>
      <c r="D11" s="415">
        <f>SUM(D12:D15)</f>
        <v>-4991632.4000000004</v>
      </c>
      <c r="E11" s="415">
        <f>SUM(E12:E15)</f>
        <v>182176872.40000001</v>
      </c>
      <c r="F11" s="415">
        <f>SUM(F12:F15)</f>
        <v>318631159.39999998</v>
      </c>
    </row>
    <row r="12" spans="1:14" ht="18.75" customHeight="1" x14ac:dyDescent="0.3">
      <c r="A12" s="125" t="s">
        <v>189</v>
      </c>
      <c r="B12" s="287">
        <v>0</v>
      </c>
      <c r="C12" s="287">
        <v>0</v>
      </c>
      <c r="D12" s="287">
        <v>-4991632.4000000004</v>
      </c>
      <c r="E12" s="287">
        <v>0</v>
      </c>
      <c r="F12" s="105">
        <f>SUM(B12:E12)</f>
        <v>-4991632.4000000004</v>
      </c>
    </row>
    <row r="13" spans="1:14" ht="15" x14ac:dyDescent="0.3">
      <c r="A13" s="124" t="s">
        <v>190</v>
      </c>
      <c r="B13" s="287">
        <v>0</v>
      </c>
      <c r="C13" s="280">
        <v>141445919.40000001</v>
      </c>
      <c r="D13" s="287">
        <v>0</v>
      </c>
      <c r="E13" s="287">
        <v>0</v>
      </c>
      <c r="F13" s="105">
        <f>SUM(B13:E13)</f>
        <v>141445919.40000001</v>
      </c>
    </row>
    <row r="14" spans="1:14" ht="15" x14ac:dyDescent="0.3">
      <c r="A14" s="124" t="s">
        <v>191</v>
      </c>
      <c r="B14" s="288"/>
      <c r="C14" s="280">
        <v>0</v>
      </c>
      <c r="D14" s="287">
        <v>0</v>
      </c>
      <c r="E14" s="287">
        <v>182176872.40000001</v>
      </c>
      <c r="F14" s="105">
        <f>SUM(B14:E14)</f>
        <v>182176872.40000001</v>
      </c>
      <c r="I14" s="78"/>
      <c r="J14" s="357"/>
      <c r="K14" s="65"/>
      <c r="L14" s="65"/>
      <c r="M14" s="65"/>
      <c r="N14" s="65"/>
    </row>
    <row r="15" spans="1:14" ht="13.5" thickBot="1" x14ac:dyDescent="0.35">
      <c r="A15" s="124" t="s">
        <v>192</v>
      </c>
      <c r="B15" s="287"/>
      <c r="C15" s="287"/>
      <c r="D15" s="287"/>
      <c r="E15" s="287"/>
      <c r="F15" s="105">
        <f>SUM(B15:E15)</f>
        <v>0</v>
      </c>
      <c r="I15" s="358"/>
      <c r="J15" s="359"/>
      <c r="K15" s="360"/>
      <c r="L15" s="360"/>
      <c r="M15" s="360"/>
      <c r="N15" s="360"/>
    </row>
    <row r="16" spans="1:14" ht="29.25" customHeight="1" thickBot="1" x14ac:dyDescent="0.35">
      <c r="A16" s="370" t="s">
        <v>556</v>
      </c>
      <c r="B16" s="414">
        <f>+B6+B8+B11</f>
        <v>428528736.39999998</v>
      </c>
      <c r="C16" s="414">
        <f t="shared" ref="C16:F16" si="0">+C6+C8+C11</f>
        <v>141445919.40000001</v>
      </c>
      <c r="D16" s="414">
        <f t="shared" si="0"/>
        <v>-113899792.97</v>
      </c>
      <c r="E16" s="414">
        <f t="shared" si="0"/>
        <v>182176872.40000001</v>
      </c>
      <c r="F16" s="414">
        <f t="shared" si="0"/>
        <v>638251735.23000002</v>
      </c>
      <c r="G16" s="78"/>
      <c r="H16" s="78"/>
      <c r="I16" s="358"/>
      <c r="J16" s="359"/>
      <c r="K16" s="716"/>
      <c r="L16" s="716"/>
      <c r="M16" s="716"/>
      <c r="N16" s="716"/>
    </row>
    <row r="17" spans="1:14" ht="2.25" customHeight="1" x14ac:dyDescent="0.3">
      <c r="A17" s="124"/>
      <c r="B17" s="287"/>
      <c r="C17" s="287"/>
      <c r="D17" s="410"/>
      <c r="E17" s="420"/>
      <c r="F17" s="105"/>
      <c r="I17" s="358"/>
      <c r="J17" s="359"/>
      <c r="K17" s="360"/>
      <c r="L17" s="360"/>
      <c r="M17" s="360"/>
      <c r="N17" s="360"/>
    </row>
    <row r="18" spans="1:14" ht="24" x14ac:dyDescent="0.3">
      <c r="A18" s="123" t="s">
        <v>557</v>
      </c>
      <c r="B18" s="415">
        <f>SUM(B19:B21)</f>
        <v>10993487.49</v>
      </c>
      <c r="C18" s="415">
        <f>SUM(C19:C21)</f>
        <v>0</v>
      </c>
      <c r="D18" s="416">
        <f>SUM(D19:D21)</f>
        <v>0</v>
      </c>
      <c r="E18" s="369">
        <f>SUM(E19:E21)</f>
        <v>0</v>
      </c>
      <c r="F18" s="418">
        <f>SUM(F19:F21)</f>
        <v>10993487.49</v>
      </c>
      <c r="I18" s="361"/>
      <c r="J18" s="359"/>
      <c r="K18" s="358"/>
      <c r="L18" s="360"/>
      <c r="M18" s="360"/>
      <c r="N18" s="360"/>
    </row>
    <row r="19" spans="1:14" ht="12.75" x14ac:dyDescent="0.3">
      <c r="A19" s="124" t="s">
        <v>496</v>
      </c>
      <c r="B19" s="411">
        <v>10501487.49</v>
      </c>
      <c r="C19" s="287"/>
      <c r="D19" s="410">
        <v>0</v>
      </c>
      <c r="E19" s="366">
        <v>0</v>
      </c>
      <c r="F19" s="105">
        <f>SUM(B19:E19)</f>
        <v>10501487.49</v>
      </c>
      <c r="I19" s="358"/>
      <c r="J19" s="359"/>
      <c r="K19" s="358"/>
      <c r="L19" s="360"/>
      <c r="M19" s="360"/>
      <c r="N19" s="360"/>
    </row>
    <row r="20" spans="1:14" ht="12.75" x14ac:dyDescent="0.3">
      <c r="A20" s="124" t="s">
        <v>187</v>
      </c>
      <c r="B20" s="411">
        <v>492000</v>
      </c>
      <c r="C20" s="287">
        <v>0</v>
      </c>
      <c r="D20" s="410">
        <v>0</v>
      </c>
      <c r="E20" s="366">
        <v>0</v>
      </c>
      <c r="F20" s="105">
        <f>SUM(B20:E20)</f>
        <v>492000</v>
      </c>
      <c r="I20" s="361"/>
      <c r="J20" s="362"/>
      <c r="K20" s="358"/>
      <c r="L20" s="360"/>
      <c r="M20" s="360"/>
      <c r="N20" s="360"/>
    </row>
    <row r="21" spans="1:14" ht="15" x14ac:dyDescent="0.3">
      <c r="A21" s="124" t="s">
        <v>188</v>
      </c>
      <c r="B21" s="287">
        <v>0</v>
      </c>
      <c r="C21" s="287">
        <v>0</v>
      </c>
      <c r="D21" s="410">
        <v>0</v>
      </c>
      <c r="E21" s="366">
        <v>0</v>
      </c>
      <c r="F21" s="105">
        <f>SUM(B21:E21)</f>
        <v>0</v>
      </c>
      <c r="H21" s="262"/>
      <c r="I21" s="358"/>
      <c r="J21" s="363"/>
      <c r="K21" s="358"/>
      <c r="L21" s="360"/>
      <c r="M21" s="360"/>
      <c r="N21" s="360"/>
    </row>
    <row r="22" spans="1:14" ht="32.25" customHeight="1" x14ac:dyDescent="0.3">
      <c r="A22" s="123" t="s">
        <v>19</v>
      </c>
      <c r="B22" s="415">
        <f>SUM(B23:B29)</f>
        <v>0</v>
      </c>
      <c r="C22" s="415">
        <f>SUM(C23:C29)</f>
        <v>-4998417.4000000004</v>
      </c>
      <c r="D22" s="416">
        <f>SUM(D23:D29)</f>
        <v>-3352790.9</v>
      </c>
      <c r="E22" s="369">
        <f>SUM(E23:E29)</f>
        <v>35711387.090000004</v>
      </c>
      <c r="F22" s="418">
        <f>SUM(F23:F29)</f>
        <v>27360178.790000003</v>
      </c>
      <c r="H22" s="356"/>
      <c r="I22" s="361"/>
      <c r="J22" s="361"/>
      <c r="K22" s="358"/>
      <c r="L22" s="360"/>
      <c r="M22" s="360"/>
      <c r="N22" s="360"/>
    </row>
    <row r="23" spans="1:14" ht="15" customHeight="1" x14ac:dyDescent="0.3">
      <c r="A23" s="124" t="s">
        <v>497</v>
      </c>
      <c r="B23" s="287"/>
      <c r="C23" s="411"/>
      <c r="D23" s="412"/>
      <c r="E23" s="419"/>
      <c r="F23" s="105">
        <f>SUM(B23:E23)</f>
        <v>0</v>
      </c>
      <c r="I23" s="361"/>
      <c r="J23" s="359"/>
      <c r="K23" s="358"/>
      <c r="L23" s="360"/>
      <c r="M23" s="360"/>
      <c r="N23" s="360"/>
    </row>
    <row r="24" spans="1:14" ht="15" customHeight="1" x14ac:dyDescent="0.3">
      <c r="A24" s="407" t="s">
        <v>558</v>
      </c>
      <c r="B24" s="287"/>
      <c r="C24" s="411"/>
      <c r="D24" s="413">
        <v>4991631.5</v>
      </c>
      <c r="E24" s="419"/>
      <c r="F24" s="105">
        <f t="shared" ref="F24:F29" si="1">SUM(B24:E24)</f>
        <v>4991631.5</v>
      </c>
      <c r="I24" s="361"/>
      <c r="J24" s="359"/>
      <c r="K24" s="358"/>
      <c r="L24" s="360"/>
      <c r="M24" s="360"/>
      <c r="N24" s="360"/>
    </row>
    <row r="25" spans="1:14" ht="15" customHeight="1" x14ac:dyDescent="0.3">
      <c r="A25" s="407" t="s">
        <v>559</v>
      </c>
      <c r="B25" s="287"/>
      <c r="C25" s="411"/>
      <c r="D25" s="412">
        <f>-6122679.12</f>
        <v>-6122679.1200000001</v>
      </c>
      <c r="E25" s="419"/>
      <c r="F25" s="105">
        <f t="shared" si="1"/>
        <v>-6122679.1200000001</v>
      </c>
      <c r="I25" s="361"/>
      <c r="J25" s="359"/>
      <c r="K25" s="358"/>
      <c r="L25" s="360"/>
      <c r="M25" s="360"/>
      <c r="N25" s="360"/>
    </row>
    <row r="26" spans="1:14" ht="12.75" x14ac:dyDescent="0.3">
      <c r="A26" s="124" t="s">
        <v>190</v>
      </c>
      <c r="B26" s="287">
        <v>0</v>
      </c>
      <c r="C26" s="411">
        <v>-4998417.4000000004</v>
      </c>
      <c r="D26" s="417"/>
      <c r="E26" s="419"/>
      <c r="F26" s="105">
        <f t="shared" si="1"/>
        <v>-4998417.4000000004</v>
      </c>
      <c r="I26" s="358"/>
      <c r="J26" s="359"/>
      <c r="K26" s="358"/>
      <c r="L26" s="360"/>
      <c r="M26" s="360"/>
      <c r="N26" s="360"/>
    </row>
    <row r="27" spans="1:14" ht="15" x14ac:dyDescent="0.3">
      <c r="A27" s="124" t="s">
        <v>191</v>
      </c>
      <c r="B27" s="287">
        <v>0</v>
      </c>
      <c r="C27" s="412">
        <v>0</v>
      </c>
      <c r="D27" s="413"/>
      <c r="E27" s="419">
        <v>35711387.090000004</v>
      </c>
      <c r="F27" s="105">
        <f t="shared" si="1"/>
        <v>35711387.090000004</v>
      </c>
      <c r="I27" s="358"/>
      <c r="J27" s="359"/>
      <c r="K27" s="358"/>
      <c r="L27" s="360"/>
      <c r="M27" s="360"/>
      <c r="N27" s="360"/>
    </row>
    <row r="28" spans="1:14" x14ac:dyDescent="0.3">
      <c r="A28" s="124" t="s">
        <v>192</v>
      </c>
      <c r="B28" s="287">
        <v>0</v>
      </c>
      <c r="C28" s="411">
        <v>0</v>
      </c>
      <c r="D28" s="413">
        <v>0</v>
      </c>
      <c r="E28" s="419">
        <v>0</v>
      </c>
      <c r="F28" s="105">
        <f t="shared" si="1"/>
        <v>0</v>
      </c>
      <c r="I28" s="358"/>
      <c r="J28" s="362"/>
      <c r="K28" s="358"/>
      <c r="L28" s="360"/>
      <c r="M28" s="360"/>
      <c r="N28" s="360"/>
    </row>
    <row r="29" spans="1:14" ht="14.25" customHeight="1" x14ac:dyDescent="0.3">
      <c r="A29" s="124" t="s">
        <v>185</v>
      </c>
      <c r="B29" s="287"/>
      <c r="C29" s="411"/>
      <c r="D29" s="413">
        <v>-2221743.2799999998</v>
      </c>
      <c r="E29" s="419"/>
      <c r="F29" s="105">
        <f t="shared" si="1"/>
        <v>-2221743.2799999998</v>
      </c>
      <c r="I29" s="358"/>
      <c r="J29" s="363"/>
      <c r="K29" s="358"/>
      <c r="L29" s="360"/>
      <c r="M29" s="360"/>
      <c r="N29" s="360"/>
    </row>
    <row r="30" spans="1:14" ht="4.5" customHeight="1" thickBot="1" x14ac:dyDescent="0.35">
      <c r="A30" s="124"/>
      <c r="B30" s="287"/>
      <c r="C30" s="287"/>
      <c r="D30" s="410"/>
      <c r="E30" s="367"/>
      <c r="F30" s="105"/>
      <c r="I30" s="358"/>
      <c r="J30" s="364"/>
      <c r="K30" s="358"/>
      <c r="L30" s="360"/>
      <c r="M30" s="360"/>
      <c r="N30" s="360"/>
    </row>
    <row r="31" spans="1:14" ht="26.25" thickBot="1" x14ac:dyDescent="0.35">
      <c r="A31" s="370" t="s">
        <v>560</v>
      </c>
      <c r="B31" s="414">
        <f>+B16+B18+B22</f>
        <v>439522223.88999999</v>
      </c>
      <c r="C31" s="414">
        <f t="shared" ref="C31:F31" si="2">+C16+C18+C22</f>
        <v>136447502</v>
      </c>
      <c r="D31" s="414">
        <f>+D16+D18+D22+0.7</f>
        <v>-117252583.17</v>
      </c>
      <c r="E31" s="414">
        <f t="shared" si="2"/>
        <v>217888259.49000001</v>
      </c>
      <c r="F31" s="414">
        <f t="shared" si="2"/>
        <v>676605401.50999999</v>
      </c>
      <c r="G31" s="201">
        <v>676605401.84000003</v>
      </c>
      <c r="H31" s="201">
        <f>+F31-G31</f>
        <v>-0.33000004291534424</v>
      </c>
      <c r="I31" s="365"/>
      <c r="J31" s="364"/>
      <c r="K31" s="358"/>
      <c r="L31" s="360"/>
      <c r="M31" s="360"/>
      <c r="N31" s="360"/>
    </row>
    <row r="32" spans="1:14" ht="4.5" customHeight="1" thickBot="1" x14ac:dyDescent="0.35">
      <c r="A32" s="111"/>
      <c r="B32" s="111"/>
      <c r="C32" s="111"/>
      <c r="D32" s="111"/>
      <c r="E32" s="111"/>
      <c r="F32" s="111"/>
    </row>
    <row r="33" spans="1:11" x14ac:dyDescent="0.3">
      <c r="A33" s="127"/>
      <c r="B33" s="204"/>
      <c r="C33" s="128"/>
      <c r="D33" s="128"/>
      <c r="E33" s="128"/>
      <c r="F33" s="129"/>
      <c r="K33" s="201"/>
    </row>
    <row r="34" spans="1:11" x14ac:dyDescent="0.3">
      <c r="A34" s="76"/>
      <c r="B34" s="70"/>
      <c r="C34" s="70"/>
      <c r="D34" s="73"/>
      <c r="E34" s="71"/>
      <c r="F34" s="130"/>
    </row>
    <row r="35" spans="1:11" x14ac:dyDescent="0.3">
      <c r="A35" s="76"/>
      <c r="B35" s="70"/>
      <c r="C35" s="70"/>
      <c r="D35" s="73"/>
      <c r="E35" s="71"/>
      <c r="F35" s="130"/>
      <c r="I35" s="283"/>
    </row>
    <row r="36" spans="1:11" x14ac:dyDescent="0.3">
      <c r="A36" s="76"/>
      <c r="B36" s="70"/>
      <c r="C36" s="70"/>
      <c r="D36" s="73"/>
      <c r="E36" s="71"/>
      <c r="F36" s="130"/>
    </row>
    <row r="37" spans="1:11" ht="29.25" customHeight="1" thickBot="1" x14ac:dyDescent="0.35">
      <c r="A37" s="702" t="s">
        <v>389</v>
      </c>
      <c r="B37" s="703"/>
      <c r="C37" s="703"/>
      <c r="D37" s="703"/>
      <c r="E37" s="703"/>
      <c r="F37" s="704"/>
    </row>
    <row r="38" spans="1:11" x14ac:dyDescent="0.3">
      <c r="A38" s="76"/>
      <c r="B38" s="70"/>
      <c r="C38" s="70"/>
      <c r="D38" s="73"/>
      <c r="E38" s="71"/>
      <c r="F38" s="111"/>
    </row>
    <row r="39" spans="1:11" x14ac:dyDescent="0.3">
      <c r="A39" s="111"/>
      <c r="B39" s="111"/>
      <c r="C39" s="111"/>
      <c r="D39" s="111"/>
      <c r="E39" s="111"/>
      <c r="F39" s="111"/>
    </row>
    <row r="40" spans="1:11" x14ac:dyDescent="0.3">
      <c r="A40" s="111"/>
      <c r="B40" s="111"/>
      <c r="C40" s="111"/>
      <c r="D40" s="201"/>
      <c r="E40" s="111"/>
      <c r="F40" s="111"/>
    </row>
    <row r="41" spans="1:11" x14ac:dyDescent="0.3">
      <c r="A41" s="111"/>
      <c r="B41" s="111"/>
      <c r="C41" s="284"/>
      <c r="D41" s="286"/>
      <c r="E41" s="111"/>
      <c r="F41" s="111"/>
    </row>
    <row r="42" spans="1:11" x14ac:dyDescent="0.3">
      <c r="A42" s="111"/>
      <c r="B42" s="111"/>
      <c r="C42" s="285"/>
      <c r="D42" s="201"/>
      <c r="E42" s="111"/>
      <c r="F42" s="111"/>
    </row>
    <row r="43" spans="1:11" ht="15" x14ac:dyDescent="0.3">
      <c r="A43" s="111"/>
      <c r="B43" s="111"/>
      <c r="C43" s="262"/>
      <c r="D43" s="201"/>
      <c r="E43" s="111"/>
      <c r="F43" s="111"/>
    </row>
    <row r="44" spans="1:11" ht="15" x14ac:dyDescent="0.3">
      <c r="A44" s="111"/>
      <c r="B44" s="111"/>
      <c r="C44" s="262"/>
      <c r="D44" s="201"/>
      <c r="E44" s="111"/>
      <c r="F44" s="111"/>
    </row>
    <row r="45" spans="1:11" x14ac:dyDescent="0.3">
      <c r="A45" s="111"/>
      <c r="B45" s="111"/>
      <c r="C45" s="284"/>
      <c r="D45" s="111"/>
      <c r="E45" s="111"/>
      <c r="F45" s="111"/>
    </row>
    <row r="46" spans="1:11" x14ac:dyDescent="0.3">
      <c r="A46" s="111"/>
      <c r="B46" s="111"/>
      <c r="C46" s="284"/>
      <c r="D46" s="111"/>
      <c r="E46" s="111"/>
      <c r="F46" s="111"/>
    </row>
    <row r="47" spans="1:11" x14ac:dyDescent="0.3">
      <c r="A47" s="111"/>
      <c r="B47" s="111"/>
      <c r="C47" s="111"/>
      <c r="D47" s="111"/>
      <c r="E47" s="111"/>
      <c r="F47" s="111"/>
    </row>
    <row r="48" spans="1:11" x14ac:dyDescent="0.3">
      <c r="A48" s="111"/>
      <c r="B48" s="111"/>
      <c r="C48" s="111"/>
      <c r="D48" s="111"/>
      <c r="E48" s="111"/>
      <c r="F48" s="111"/>
    </row>
    <row r="49" spans="1:10" x14ac:dyDescent="0.3">
      <c r="A49" s="111"/>
      <c r="B49" s="111"/>
      <c r="C49" s="111"/>
      <c r="D49" s="111"/>
      <c r="E49" s="111"/>
      <c r="F49" s="111"/>
    </row>
    <row r="50" spans="1:10" s="111" customFormat="1" x14ac:dyDescent="0.3">
      <c r="G50" s="201"/>
      <c r="H50" s="201"/>
      <c r="I50" s="201"/>
      <c r="J50" s="281"/>
    </row>
    <row r="51" spans="1:10" s="111" customFormat="1" x14ac:dyDescent="0.3">
      <c r="G51" s="201"/>
      <c r="H51" s="201"/>
      <c r="I51" s="201"/>
      <c r="J51" s="281"/>
    </row>
    <row r="52" spans="1:10" s="111" customFormat="1" x14ac:dyDescent="0.3">
      <c r="C52" s="201"/>
      <c r="D52" s="201"/>
      <c r="E52" s="201"/>
      <c r="G52" s="201"/>
      <c r="H52" s="201"/>
      <c r="I52" s="201"/>
      <c r="J52" s="281"/>
    </row>
    <row r="53" spans="1:10" s="111" customFormat="1" x14ac:dyDescent="0.3">
      <c r="C53" s="201"/>
      <c r="D53" s="201"/>
      <c r="E53" s="201"/>
      <c r="G53" s="201"/>
      <c r="H53" s="201"/>
      <c r="I53" s="201"/>
      <c r="J53" s="281"/>
    </row>
    <row r="54" spans="1:10" s="111" customFormat="1" x14ac:dyDescent="0.3">
      <c r="C54" s="201"/>
      <c r="D54" s="201"/>
      <c r="E54" s="201"/>
      <c r="G54" s="201"/>
      <c r="H54" s="201"/>
      <c r="I54" s="201"/>
      <c r="J54" s="281"/>
    </row>
    <row r="55" spans="1:10" s="111" customFormat="1" x14ac:dyDescent="0.3">
      <c r="C55" s="201"/>
      <c r="D55" s="201"/>
      <c r="E55" s="201"/>
      <c r="G55" s="201"/>
      <c r="H55" s="201"/>
      <c r="I55" s="201"/>
      <c r="J55" s="281"/>
    </row>
    <row r="56" spans="1:10" s="111" customFormat="1" x14ac:dyDescent="0.3">
      <c r="C56" s="201"/>
      <c r="D56" s="201"/>
      <c r="E56" s="201"/>
      <c r="G56" s="201"/>
      <c r="H56" s="201"/>
      <c r="I56" s="201"/>
      <c r="J56" s="281"/>
    </row>
    <row r="57" spans="1:10" s="111" customFormat="1" x14ac:dyDescent="0.3">
      <c r="C57" s="201"/>
      <c r="D57" s="201"/>
      <c r="E57" s="201"/>
      <c r="G57" s="201"/>
      <c r="H57" s="201"/>
      <c r="I57" s="201"/>
      <c r="J57" s="281"/>
    </row>
    <row r="58" spans="1:10" s="111" customFormat="1" x14ac:dyDescent="0.3">
      <c r="C58" s="201"/>
      <c r="D58" s="201"/>
      <c r="E58" s="201"/>
      <c r="G58" s="201"/>
      <c r="H58" s="201"/>
      <c r="I58" s="201"/>
      <c r="J58" s="281"/>
    </row>
    <row r="59" spans="1:10" s="111" customFormat="1" x14ac:dyDescent="0.3">
      <c r="C59" s="201"/>
      <c r="D59" s="201"/>
      <c r="E59" s="201"/>
      <c r="G59" s="201"/>
      <c r="H59" s="201"/>
      <c r="I59" s="201"/>
      <c r="J59" s="281"/>
    </row>
    <row r="60" spans="1:10" s="111" customFormat="1" x14ac:dyDescent="0.3">
      <c r="C60" s="201"/>
      <c r="D60" s="201"/>
      <c r="E60" s="201"/>
      <c r="G60" s="201"/>
      <c r="H60" s="201"/>
      <c r="I60" s="201"/>
      <c r="J60" s="281"/>
    </row>
    <row r="61" spans="1:10" s="111" customFormat="1" x14ac:dyDescent="0.3">
      <c r="C61" s="201"/>
      <c r="D61" s="201"/>
      <c r="E61" s="201"/>
      <c r="G61" s="201"/>
      <c r="H61" s="201"/>
      <c r="I61" s="201"/>
      <c r="J61" s="281"/>
    </row>
    <row r="62" spans="1:10" s="111" customFormat="1" x14ac:dyDescent="0.3">
      <c r="C62" s="201"/>
      <c r="D62" s="201"/>
      <c r="E62" s="201"/>
      <c r="G62" s="201"/>
      <c r="H62" s="201"/>
      <c r="I62" s="201"/>
      <c r="J62" s="281"/>
    </row>
    <row r="63" spans="1:10" s="111" customFormat="1" x14ac:dyDescent="0.3">
      <c r="C63" s="201"/>
      <c r="D63" s="201"/>
      <c r="E63" s="201"/>
      <c r="G63" s="201"/>
      <c r="H63" s="201"/>
      <c r="I63" s="201"/>
      <c r="J63" s="281"/>
    </row>
    <row r="64" spans="1:10" s="111" customFormat="1" x14ac:dyDescent="0.3">
      <c r="C64" s="201"/>
      <c r="D64" s="201"/>
      <c r="E64" s="201"/>
      <c r="G64" s="201"/>
      <c r="H64" s="201"/>
      <c r="I64" s="201"/>
      <c r="J64" s="281"/>
    </row>
    <row r="65" spans="7:10" s="111" customFormat="1" x14ac:dyDescent="0.3">
      <c r="G65" s="201"/>
      <c r="H65" s="201"/>
      <c r="I65" s="201"/>
      <c r="J65" s="281"/>
    </row>
    <row r="66" spans="7:10" s="111" customFormat="1" x14ac:dyDescent="0.3">
      <c r="G66" s="201"/>
      <c r="H66" s="201"/>
      <c r="I66" s="201"/>
      <c r="J66" s="281"/>
    </row>
    <row r="67" spans="7:10" s="111" customFormat="1" x14ac:dyDescent="0.3">
      <c r="G67" s="201"/>
      <c r="H67" s="201"/>
      <c r="I67" s="201"/>
      <c r="J67" s="281"/>
    </row>
    <row r="68" spans="7:10" s="111" customFormat="1" x14ac:dyDescent="0.3">
      <c r="G68" s="201"/>
      <c r="H68" s="201"/>
      <c r="I68" s="201"/>
      <c r="J68" s="281"/>
    </row>
    <row r="69" spans="7:10" s="111" customFormat="1" x14ac:dyDescent="0.3">
      <c r="G69" s="201"/>
      <c r="H69" s="201"/>
      <c r="I69" s="201"/>
      <c r="J69" s="281"/>
    </row>
    <row r="70" spans="7:10" s="111" customFormat="1" x14ac:dyDescent="0.3">
      <c r="G70" s="201"/>
      <c r="H70" s="201"/>
      <c r="I70" s="201"/>
      <c r="J70" s="281"/>
    </row>
    <row r="71" spans="7:10" s="111" customFormat="1" x14ac:dyDescent="0.3">
      <c r="G71" s="201"/>
      <c r="H71" s="201"/>
      <c r="I71" s="201"/>
      <c r="J71" s="281"/>
    </row>
    <row r="72" spans="7:10" s="111" customFormat="1" x14ac:dyDescent="0.3">
      <c r="G72" s="201"/>
      <c r="H72" s="201"/>
      <c r="I72" s="201"/>
      <c r="J72" s="281"/>
    </row>
    <row r="73" spans="7:10" s="111" customFormat="1" x14ac:dyDescent="0.3">
      <c r="G73" s="201"/>
      <c r="H73" s="201"/>
      <c r="I73" s="201"/>
      <c r="J73" s="281"/>
    </row>
    <row r="74" spans="7:10" s="111" customFormat="1" x14ac:dyDescent="0.3">
      <c r="G74" s="201"/>
      <c r="H74" s="201"/>
      <c r="I74" s="201"/>
      <c r="J74" s="281"/>
    </row>
    <row r="75" spans="7:10" s="111" customFormat="1" x14ac:dyDescent="0.3">
      <c r="G75" s="201"/>
      <c r="H75" s="201"/>
      <c r="I75" s="201"/>
      <c r="J75" s="281"/>
    </row>
    <row r="76" spans="7:10" s="111" customFormat="1" x14ac:dyDescent="0.3">
      <c r="G76" s="201"/>
      <c r="H76" s="201"/>
      <c r="I76" s="201"/>
      <c r="J76" s="281"/>
    </row>
    <row r="77" spans="7:10" s="111" customFormat="1" x14ac:dyDescent="0.3">
      <c r="G77" s="201"/>
      <c r="H77" s="201"/>
      <c r="I77" s="201"/>
      <c r="J77" s="281"/>
    </row>
    <row r="78" spans="7:10" s="111" customFormat="1" x14ac:dyDescent="0.3">
      <c r="G78" s="201"/>
      <c r="H78" s="201"/>
      <c r="I78" s="201"/>
      <c r="J78" s="281"/>
    </row>
    <row r="79" spans="7:10" s="111" customFormat="1" x14ac:dyDescent="0.3">
      <c r="G79" s="201"/>
      <c r="H79" s="201"/>
      <c r="I79" s="201"/>
      <c r="J79" s="281"/>
    </row>
    <row r="80" spans="7:10" s="111" customFormat="1" x14ac:dyDescent="0.3">
      <c r="G80" s="201"/>
      <c r="H80" s="201"/>
      <c r="I80" s="201"/>
      <c r="J80" s="281"/>
    </row>
    <row r="81" spans="7:10" s="111" customFormat="1" x14ac:dyDescent="0.3">
      <c r="G81" s="201"/>
      <c r="H81" s="201"/>
      <c r="I81" s="201"/>
      <c r="J81" s="281"/>
    </row>
    <row r="82" spans="7:10" s="111" customFormat="1" x14ac:dyDescent="0.3">
      <c r="G82" s="201"/>
      <c r="H82" s="201"/>
      <c r="I82" s="201"/>
      <c r="J82" s="281"/>
    </row>
    <row r="83" spans="7:10" s="111" customFormat="1" x14ac:dyDescent="0.3">
      <c r="G83" s="201"/>
      <c r="H83" s="201"/>
      <c r="I83" s="201"/>
      <c r="J83" s="281"/>
    </row>
    <row r="84" spans="7:10" s="111" customFormat="1" x14ac:dyDescent="0.3">
      <c r="G84" s="201"/>
      <c r="H84" s="201"/>
      <c r="I84" s="201"/>
      <c r="J84" s="281"/>
    </row>
    <row r="85" spans="7:10" s="111" customFormat="1" x14ac:dyDescent="0.3">
      <c r="G85" s="201"/>
      <c r="H85" s="201"/>
      <c r="I85" s="201"/>
      <c r="J85" s="281"/>
    </row>
    <row r="86" spans="7:10" s="111" customFormat="1" x14ac:dyDescent="0.3">
      <c r="G86" s="201"/>
      <c r="H86" s="201"/>
      <c r="I86" s="201"/>
      <c r="J86" s="281"/>
    </row>
    <row r="87" spans="7:10" s="111" customFormat="1" x14ac:dyDescent="0.3">
      <c r="G87" s="201"/>
      <c r="H87" s="201"/>
      <c r="I87" s="201"/>
      <c r="J87" s="281"/>
    </row>
    <row r="88" spans="7:10" s="111" customFormat="1" x14ac:dyDescent="0.3">
      <c r="G88" s="201"/>
      <c r="H88" s="201"/>
      <c r="I88" s="201"/>
      <c r="J88" s="281"/>
    </row>
    <row r="89" spans="7:10" s="111" customFormat="1" x14ac:dyDescent="0.3">
      <c r="G89" s="201"/>
      <c r="H89" s="201"/>
      <c r="I89" s="201"/>
      <c r="J89" s="281"/>
    </row>
    <row r="90" spans="7:10" s="111" customFormat="1" x14ac:dyDescent="0.3">
      <c r="G90" s="201"/>
      <c r="H90" s="201"/>
      <c r="I90" s="201"/>
      <c r="J90" s="281"/>
    </row>
    <row r="91" spans="7:10" s="111" customFormat="1" x14ac:dyDescent="0.3">
      <c r="G91" s="201"/>
      <c r="H91" s="201"/>
      <c r="I91" s="201"/>
      <c r="J91" s="281"/>
    </row>
    <row r="92" spans="7:10" s="111" customFormat="1" x14ac:dyDescent="0.3">
      <c r="G92" s="201"/>
      <c r="H92" s="201"/>
      <c r="I92" s="201"/>
      <c r="J92" s="281"/>
    </row>
    <row r="93" spans="7:10" s="111" customFormat="1" x14ac:dyDescent="0.3">
      <c r="G93" s="201"/>
      <c r="H93" s="201"/>
      <c r="I93" s="201"/>
      <c r="J93" s="281"/>
    </row>
    <row r="94" spans="7:10" s="111" customFormat="1" x14ac:dyDescent="0.3">
      <c r="G94" s="201"/>
      <c r="H94" s="201"/>
      <c r="I94" s="201"/>
      <c r="J94" s="281"/>
    </row>
    <row r="95" spans="7:10" s="111" customFormat="1" x14ac:dyDescent="0.3">
      <c r="G95" s="201"/>
      <c r="H95" s="201"/>
      <c r="I95" s="201"/>
      <c r="J95" s="281"/>
    </row>
    <row r="96" spans="7:10" s="111" customFormat="1" x14ac:dyDescent="0.3">
      <c r="G96" s="201"/>
      <c r="H96" s="201"/>
      <c r="I96" s="201"/>
      <c r="J96" s="281"/>
    </row>
    <row r="97" spans="7:10" s="111" customFormat="1" x14ac:dyDescent="0.3">
      <c r="G97" s="201"/>
      <c r="H97" s="201"/>
      <c r="I97" s="201"/>
      <c r="J97" s="281"/>
    </row>
    <row r="98" spans="7:10" s="111" customFormat="1" x14ac:dyDescent="0.3">
      <c r="G98" s="201"/>
      <c r="H98" s="201"/>
      <c r="I98" s="201"/>
      <c r="J98" s="281"/>
    </row>
    <row r="99" spans="7:10" s="111" customFormat="1" x14ac:dyDescent="0.3">
      <c r="G99" s="201"/>
      <c r="H99" s="201"/>
      <c r="I99" s="201"/>
      <c r="J99" s="281"/>
    </row>
    <row r="100" spans="7:10" s="111" customFormat="1" x14ac:dyDescent="0.3">
      <c r="G100" s="201"/>
      <c r="H100" s="201"/>
      <c r="I100" s="201"/>
      <c r="J100" s="281"/>
    </row>
    <row r="101" spans="7:10" s="111" customFormat="1" x14ac:dyDescent="0.3">
      <c r="G101" s="201"/>
      <c r="H101" s="201"/>
      <c r="I101" s="201"/>
      <c r="J101" s="281"/>
    </row>
    <row r="102" spans="7:10" s="111" customFormat="1" x14ac:dyDescent="0.3">
      <c r="G102" s="201"/>
      <c r="H102" s="201"/>
      <c r="I102" s="201"/>
      <c r="J102" s="281"/>
    </row>
    <row r="103" spans="7:10" s="111" customFormat="1" x14ac:dyDescent="0.3">
      <c r="G103" s="201"/>
      <c r="H103" s="201"/>
      <c r="I103" s="201"/>
      <c r="J103" s="281"/>
    </row>
    <row r="104" spans="7:10" s="111" customFormat="1" x14ac:dyDescent="0.3">
      <c r="G104" s="201"/>
      <c r="H104" s="201"/>
      <c r="I104" s="201"/>
      <c r="J104" s="281"/>
    </row>
    <row r="105" spans="7:10" s="111" customFormat="1" x14ac:dyDescent="0.3">
      <c r="G105" s="201"/>
      <c r="H105" s="201"/>
      <c r="I105" s="201"/>
      <c r="J105" s="281"/>
    </row>
    <row r="106" spans="7:10" s="111" customFormat="1" x14ac:dyDescent="0.3">
      <c r="G106" s="201"/>
      <c r="H106" s="201"/>
      <c r="I106" s="201"/>
      <c r="J106" s="281"/>
    </row>
    <row r="107" spans="7:10" s="111" customFormat="1" x14ac:dyDescent="0.3">
      <c r="G107" s="201"/>
      <c r="H107" s="201"/>
      <c r="I107" s="201"/>
      <c r="J107" s="281"/>
    </row>
    <row r="108" spans="7:10" s="111" customFormat="1" x14ac:dyDescent="0.3">
      <c r="G108" s="201"/>
      <c r="H108" s="201"/>
      <c r="I108" s="201"/>
      <c r="J108" s="281"/>
    </row>
    <row r="109" spans="7:10" s="111" customFormat="1" x14ac:dyDescent="0.3">
      <c r="G109" s="201"/>
      <c r="H109" s="201"/>
      <c r="I109" s="201"/>
      <c r="J109" s="281"/>
    </row>
    <row r="110" spans="7:10" s="111" customFormat="1" x14ac:dyDescent="0.3">
      <c r="G110" s="201"/>
      <c r="H110" s="201"/>
      <c r="I110" s="201"/>
      <c r="J110" s="281"/>
    </row>
    <row r="111" spans="7:10" s="111" customFormat="1" x14ac:dyDescent="0.3">
      <c r="G111" s="201"/>
      <c r="H111" s="201"/>
      <c r="I111" s="201"/>
      <c r="J111" s="281"/>
    </row>
    <row r="112" spans="7:10" s="111" customFormat="1" x14ac:dyDescent="0.3">
      <c r="G112" s="201"/>
      <c r="H112" s="201"/>
      <c r="I112" s="201"/>
      <c r="J112" s="281"/>
    </row>
    <row r="113" spans="7:10" s="111" customFormat="1" x14ac:dyDescent="0.3">
      <c r="G113" s="201"/>
      <c r="H113" s="201"/>
      <c r="I113" s="201"/>
      <c r="J113" s="281"/>
    </row>
    <row r="114" spans="7:10" s="111" customFormat="1" x14ac:dyDescent="0.3">
      <c r="G114" s="201"/>
      <c r="H114" s="201"/>
      <c r="I114" s="201"/>
      <c r="J114" s="281"/>
    </row>
    <row r="115" spans="7:10" s="111" customFormat="1" x14ac:dyDescent="0.3">
      <c r="G115" s="201"/>
      <c r="H115" s="201"/>
      <c r="I115" s="201"/>
      <c r="J115" s="281"/>
    </row>
    <row r="116" spans="7:10" s="111" customFormat="1" x14ac:dyDescent="0.3">
      <c r="G116" s="201"/>
      <c r="H116" s="201"/>
      <c r="I116" s="201"/>
      <c r="J116" s="281"/>
    </row>
    <row r="117" spans="7:10" s="111" customFormat="1" x14ac:dyDescent="0.3">
      <c r="G117" s="201"/>
      <c r="H117" s="201"/>
      <c r="I117" s="201"/>
      <c r="J117" s="281"/>
    </row>
    <row r="118" spans="7:10" s="111" customFormat="1" x14ac:dyDescent="0.3">
      <c r="G118" s="201"/>
      <c r="H118" s="201"/>
      <c r="I118" s="201"/>
      <c r="J118" s="281"/>
    </row>
    <row r="119" spans="7:10" s="111" customFormat="1" x14ac:dyDescent="0.3">
      <c r="G119" s="201"/>
      <c r="H119" s="201"/>
      <c r="I119" s="201"/>
      <c r="J119" s="281"/>
    </row>
    <row r="120" spans="7:10" s="111" customFormat="1" x14ac:dyDescent="0.3">
      <c r="G120" s="201"/>
      <c r="H120" s="201"/>
      <c r="I120" s="201"/>
      <c r="J120" s="281"/>
    </row>
    <row r="121" spans="7:10" s="111" customFormat="1" x14ac:dyDescent="0.3">
      <c r="G121" s="201"/>
      <c r="H121" s="201"/>
      <c r="I121" s="201"/>
      <c r="J121" s="281"/>
    </row>
    <row r="122" spans="7:10" s="111" customFormat="1" x14ac:dyDescent="0.3">
      <c r="G122" s="201"/>
      <c r="H122" s="201"/>
      <c r="I122" s="201"/>
      <c r="J122" s="281"/>
    </row>
    <row r="123" spans="7:10" s="111" customFormat="1" x14ac:dyDescent="0.3">
      <c r="G123" s="201"/>
      <c r="H123" s="201"/>
      <c r="I123" s="201"/>
      <c r="J123" s="281"/>
    </row>
    <row r="124" spans="7:10" s="111" customFormat="1" x14ac:dyDescent="0.3">
      <c r="G124" s="201"/>
      <c r="H124" s="201"/>
      <c r="I124" s="201"/>
      <c r="J124" s="281"/>
    </row>
    <row r="125" spans="7:10" s="111" customFormat="1" x14ac:dyDescent="0.3">
      <c r="G125" s="201"/>
      <c r="H125" s="201"/>
      <c r="I125" s="201"/>
      <c r="J125" s="281"/>
    </row>
    <row r="126" spans="7:10" s="111" customFormat="1" x14ac:dyDescent="0.3">
      <c r="G126" s="201"/>
      <c r="H126" s="201"/>
      <c r="I126" s="201"/>
      <c r="J126" s="281"/>
    </row>
    <row r="127" spans="7:10" s="111" customFormat="1" x14ac:dyDescent="0.3">
      <c r="G127" s="201"/>
      <c r="H127" s="201"/>
      <c r="I127" s="201"/>
      <c r="J127" s="281"/>
    </row>
    <row r="128" spans="7:10" s="111" customFormat="1" x14ac:dyDescent="0.3">
      <c r="G128" s="201"/>
      <c r="H128" s="201"/>
      <c r="I128" s="201"/>
      <c r="J128" s="281"/>
    </row>
    <row r="129" spans="7:10" s="111" customFormat="1" x14ac:dyDescent="0.3">
      <c r="G129" s="201"/>
      <c r="H129" s="201"/>
      <c r="I129" s="201"/>
      <c r="J129" s="281"/>
    </row>
    <row r="130" spans="7:10" s="111" customFormat="1" x14ac:dyDescent="0.3">
      <c r="G130" s="201"/>
      <c r="H130" s="201"/>
      <c r="I130" s="201"/>
      <c r="J130" s="281"/>
    </row>
    <row r="131" spans="7:10" s="111" customFormat="1" x14ac:dyDescent="0.3">
      <c r="G131" s="201"/>
      <c r="H131" s="201"/>
      <c r="I131" s="201"/>
      <c r="J131" s="281"/>
    </row>
    <row r="132" spans="7:10" s="111" customFormat="1" x14ac:dyDescent="0.3">
      <c r="G132" s="201"/>
      <c r="H132" s="201"/>
      <c r="I132" s="201"/>
      <c r="J132" s="281"/>
    </row>
    <row r="133" spans="7:10" s="111" customFormat="1" x14ac:dyDescent="0.3">
      <c r="G133" s="201"/>
      <c r="H133" s="201"/>
      <c r="I133" s="201"/>
      <c r="J133" s="281"/>
    </row>
    <row r="134" spans="7:10" s="111" customFormat="1" x14ac:dyDescent="0.3">
      <c r="G134" s="201"/>
      <c r="H134" s="201"/>
      <c r="I134" s="201"/>
      <c r="J134" s="281"/>
    </row>
    <row r="135" spans="7:10" s="111" customFormat="1" x14ac:dyDescent="0.3">
      <c r="G135" s="201"/>
      <c r="H135" s="201"/>
      <c r="I135" s="201"/>
      <c r="J135" s="281"/>
    </row>
    <row r="136" spans="7:10" s="111" customFormat="1" x14ac:dyDescent="0.3">
      <c r="G136" s="201"/>
      <c r="H136" s="201"/>
      <c r="I136" s="201"/>
      <c r="J136" s="281"/>
    </row>
    <row r="137" spans="7:10" s="111" customFormat="1" x14ac:dyDescent="0.3">
      <c r="G137" s="201"/>
      <c r="H137" s="201"/>
      <c r="I137" s="201"/>
      <c r="J137" s="281"/>
    </row>
    <row r="138" spans="7:10" s="111" customFormat="1" x14ac:dyDescent="0.3">
      <c r="G138" s="201"/>
      <c r="H138" s="201"/>
      <c r="I138" s="201"/>
      <c r="J138" s="281"/>
    </row>
    <row r="139" spans="7:10" s="111" customFormat="1" x14ac:dyDescent="0.3">
      <c r="G139" s="201"/>
      <c r="H139" s="201"/>
      <c r="I139" s="201"/>
      <c r="J139" s="281"/>
    </row>
    <row r="140" spans="7:10" s="111" customFormat="1" x14ac:dyDescent="0.3">
      <c r="G140" s="201"/>
      <c r="H140" s="201"/>
      <c r="I140" s="201"/>
      <c r="J140" s="281"/>
    </row>
    <row r="141" spans="7:10" s="111" customFormat="1" x14ac:dyDescent="0.3">
      <c r="G141" s="201"/>
      <c r="H141" s="201"/>
      <c r="I141" s="201"/>
      <c r="J141" s="281"/>
    </row>
    <row r="142" spans="7:10" s="111" customFormat="1" x14ac:dyDescent="0.3">
      <c r="G142" s="201"/>
      <c r="H142" s="201"/>
      <c r="I142" s="201"/>
      <c r="J142" s="281"/>
    </row>
    <row r="143" spans="7:10" s="111" customFormat="1" x14ac:dyDescent="0.3">
      <c r="G143" s="201"/>
      <c r="H143" s="201"/>
      <c r="I143" s="201"/>
      <c r="J143" s="281"/>
    </row>
    <row r="144" spans="7:10" s="111" customFormat="1" x14ac:dyDescent="0.3">
      <c r="G144" s="201"/>
      <c r="H144" s="201"/>
      <c r="I144" s="201"/>
      <c r="J144" s="281"/>
    </row>
    <row r="145" spans="7:10" s="111" customFormat="1" x14ac:dyDescent="0.3">
      <c r="G145" s="201"/>
      <c r="H145" s="201"/>
      <c r="I145" s="201"/>
      <c r="J145" s="281"/>
    </row>
    <row r="146" spans="7:10" s="111" customFormat="1" x14ac:dyDescent="0.3">
      <c r="G146" s="201"/>
      <c r="H146" s="201"/>
      <c r="I146" s="201"/>
      <c r="J146" s="281"/>
    </row>
    <row r="147" spans="7:10" s="111" customFormat="1" x14ac:dyDescent="0.3">
      <c r="G147" s="201"/>
      <c r="H147" s="201"/>
      <c r="I147" s="201"/>
      <c r="J147" s="281"/>
    </row>
    <row r="148" spans="7:10" s="111" customFormat="1" x14ac:dyDescent="0.3">
      <c r="G148" s="201"/>
      <c r="H148" s="201"/>
      <c r="I148" s="201"/>
      <c r="J148" s="281"/>
    </row>
    <row r="149" spans="7:10" s="111" customFormat="1" x14ac:dyDescent="0.3">
      <c r="G149" s="201"/>
      <c r="H149" s="201"/>
      <c r="I149" s="201"/>
      <c r="J149" s="281"/>
    </row>
    <row r="150" spans="7:10" s="111" customFormat="1" x14ac:dyDescent="0.3">
      <c r="G150" s="201"/>
      <c r="H150" s="201"/>
      <c r="I150" s="201"/>
      <c r="J150" s="281"/>
    </row>
    <row r="151" spans="7:10" s="111" customFormat="1" x14ac:dyDescent="0.3">
      <c r="G151" s="201"/>
      <c r="H151" s="201"/>
      <c r="I151" s="201"/>
      <c r="J151" s="281"/>
    </row>
    <row r="152" spans="7:10" s="111" customFormat="1" x14ac:dyDescent="0.3">
      <c r="G152" s="201"/>
      <c r="H152" s="201"/>
      <c r="I152" s="201"/>
      <c r="J152" s="281"/>
    </row>
    <row r="153" spans="7:10" s="111" customFormat="1" x14ac:dyDescent="0.3">
      <c r="G153" s="201"/>
      <c r="H153" s="201"/>
      <c r="I153" s="201"/>
      <c r="J153" s="281"/>
    </row>
    <row r="154" spans="7:10" s="111" customFormat="1" x14ac:dyDescent="0.3">
      <c r="G154" s="201"/>
      <c r="H154" s="201"/>
      <c r="I154" s="201"/>
      <c r="J154" s="281"/>
    </row>
    <row r="155" spans="7:10" s="111" customFormat="1" x14ac:dyDescent="0.3">
      <c r="G155" s="201"/>
      <c r="H155" s="201"/>
      <c r="I155" s="201"/>
      <c r="J155" s="281"/>
    </row>
    <row r="156" spans="7:10" s="111" customFormat="1" x14ac:dyDescent="0.3">
      <c r="G156" s="201"/>
      <c r="H156" s="201"/>
      <c r="I156" s="201"/>
      <c r="J156" s="281"/>
    </row>
    <row r="157" spans="7:10" s="111" customFormat="1" x14ac:dyDescent="0.3">
      <c r="G157" s="201"/>
      <c r="H157" s="201"/>
      <c r="I157" s="201"/>
      <c r="J157" s="281"/>
    </row>
    <row r="158" spans="7:10" s="111" customFormat="1" x14ac:dyDescent="0.3">
      <c r="G158" s="201"/>
      <c r="H158" s="201"/>
      <c r="I158" s="201"/>
      <c r="J158" s="281"/>
    </row>
    <row r="159" spans="7:10" s="111" customFormat="1" x14ac:dyDescent="0.3">
      <c r="G159" s="201"/>
      <c r="H159" s="201"/>
      <c r="I159" s="201"/>
      <c r="J159" s="281"/>
    </row>
    <row r="160" spans="7:10" s="111" customFormat="1" x14ac:dyDescent="0.3">
      <c r="G160" s="201"/>
      <c r="H160" s="201"/>
      <c r="I160" s="201"/>
      <c r="J160" s="281"/>
    </row>
    <row r="161" spans="7:10" s="111" customFormat="1" x14ac:dyDescent="0.3">
      <c r="G161" s="201"/>
      <c r="H161" s="201"/>
      <c r="I161" s="201"/>
      <c r="J161" s="281"/>
    </row>
    <row r="162" spans="7:10" s="111" customFormat="1" x14ac:dyDescent="0.3">
      <c r="G162" s="201"/>
      <c r="H162" s="201"/>
      <c r="I162" s="201"/>
      <c r="J162" s="281"/>
    </row>
    <row r="163" spans="7:10" s="111" customFormat="1" x14ac:dyDescent="0.3">
      <c r="G163" s="201"/>
      <c r="H163" s="201"/>
      <c r="I163" s="201"/>
      <c r="J163" s="281"/>
    </row>
    <row r="164" spans="7:10" s="111" customFormat="1" x14ac:dyDescent="0.3">
      <c r="G164" s="201"/>
      <c r="H164" s="201"/>
      <c r="I164" s="201"/>
      <c r="J164" s="281"/>
    </row>
    <row r="165" spans="7:10" s="111" customFormat="1" x14ac:dyDescent="0.3">
      <c r="G165" s="201"/>
      <c r="H165" s="201"/>
      <c r="I165" s="201"/>
      <c r="J165" s="281"/>
    </row>
    <row r="166" spans="7:10" s="111" customFormat="1" x14ac:dyDescent="0.3">
      <c r="G166" s="201"/>
      <c r="H166" s="201"/>
      <c r="I166" s="201"/>
      <c r="J166" s="281"/>
    </row>
    <row r="167" spans="7:10" s="111" customFormat="1" x14ac:dyDescent="0.3">
      <c r="G167" s="201"/>
      <c r="H167" s="201"/>
      <c r="I167" s="201"/>
      <c r="J167" s="281"/>
    </row>
    <row r="168" spans="7:10" s="111" customFormat="1" x14ac:dyDescent="0.3">
      <c r="G168" s="201"/>
      <c r="H168" s="201"/>
      <c r="I168" s="201"/>
      <c r="J168" s="281"/>
    </row>
    <row r="169" spans="7:10" s="111" customFormat="1" x14ac:dyDescent="0.3">
      <c r="G169" s="201"/>
      <c r="H169" s="201"/>
      <c r="I169" s="201"/>
      <c r="J169" s="281"/>
    </row>
    <row r="170" spans="7:10" s="111" customFormat="1" x14ac:dyDescent="0.3">
      <c r="G170" s="201"/>
      <c r="H170" s="201"/>
      <c r="I170" s="201"/>
      <c r="J170" s="281"/>
    </row>
    <row r="171" spans="7:10" s="111" customFormat="1" x14ac:dyDescent="0.3">
      <c r="G171" s="201"/>
      <c r="H171" s="201"/>
      <c r="I171" s="201"/>
      <c r="J171" s="281"/>
    </row>
    <row r="172" spans="7:10" s="111" customFormat="1" x14ac:dyDescent="0.3">
      <c r="G172" s="201"/>
      <c r="H172" s="201"/>
      <c r="I172" s="201"/>
      <c r="J172" s="281"/>
    </row>
    <row r="173" spans="7:10" s="111" customFormat="1" x14ac:dyDescent="0.3">
      <c r="G173" s="201"/>
      <c r="H173" s="201"/>
      <c r="I173" s="201"/>
      <c r="J173" s="281"/>
    </row>
    <row r="174" spans="7:10" s="111" customFormat="1" x14ac:dyDescent="0.3">
      <c r="G174" s="201"/>
      <c r="H174" s="201"/>
      <c r="I174" s="201"/>
      <c r="J174" s="281"/>
    </row>
    <row r="175" spans="7:10" s="111" customFormat="1" x14ac:dyDescent="0.3">
      <c r="G175" s="201"/>
      <c r="H175" s="201"/>
      <c r="I175" s="201"/>
      <c r="J175" s="281"/>
    </row>
    <row r="176" spans="7:10" s="111" customFormat="1" x14ac:dyDescent="0.3">
      <c r="G176" s="201"/>
      <c r="H176" s="201"/>
      <c r="I176" s="201"/>
      <c r="J176" s="281"/>
    </row>
    <row r="177" spans="7:10" s="111" customFormat="1" x14ac:dyDescent="0.3">
      <c r="G177" s="201"/>
      <c r="H177" s="201"/>
      <c r="I177" s="201"/>
      <c r="J177" s="281"/>
    </row>
    <row r="178" spans="7:10" s="111" customFormat="1" x14ac:dyDescent="0.3">
      <c r="G178" s="201"/>
      <c r="H178" s="201"/>
      <c r="I178" s="201"/>
      <c r="J178" s="281"/>
    </row>
    <row r="179" spans="7:10" s="111" customFormat="1" x14ac:dyDescent="0.3">
      <c r="G179" s="201"/>
      <c r="H179" s="201"/>
      <c r="I179" s="201"/>
      <c r="J179" s="281"/>
    </row>
    <row r="180" spans="7:10" s="111" customFormat="1" x14ac:dyDescent="0.3">
      <c r="G180" s="201"/>
      <c r="H180" s="201"/>
      <c r="I180" s="201"/>
      <c r="J180" s="281"/>
    </row>
    <row r="181" spans="7:10" s="111" customFormat="1" x14ac:dyDescent="0.3">
      <c r="G181" s="201"/>
      <c r="H181" s="201"/>
      <c r="I181" s="201"/>
      <c r="J181" s="281"/>
    </row>
    <row r="182" spans="7:10" s="111" customFormat="1" x14ac:dyDescent="0.3">
      <c r="G182" s="201"/>
      <c r="H182" s="201"/>
      <c r="I182" s="201"/>
      <c r="J182" s="281"/>
    </row>
    <row r="183" spans="7:10" s="111" customFormat="1" x14ac:dyDescent="0.3">
      <c r="G183" s="201"/>
      <c r="H183" s="201"/>
      <c r="I183" s="201"/>
      <c r="J183" s="281"/>
    </row>
    <row r="184" spans="7:10" s="111" customFormat="1" x14ac:dyDescent="0.3">
      <c r="G184" s="201"/>
      <c r="H184" s="201"/>
      <c r="I184" s="201"/>
      <c r="J184" s="281"/>
    </row>
    <row r="185" spans="7:10" s="111" customFormat="1" x14ac:dyDescent="0.3">
      <c r="G185" s="201"/>
      <c r="H185" s="201"/>
      <c r="I185" s="201"/>
      <c r="J185" s="281"/>
    </row>
    <row r="186" spans="7:10" s="111" customFormat="1" x14ac:dyDescent="0.3">
      <c r="G186" s="201"/>
      <c r="H186" s="201"/>
      <c r="I186" s="201"/>
      <c r="J186" s="281"/>
    </row>
    <row r="187" spans="7:10" s="111" customFormat="1" x14ac:dyDescent="0.3">
      <c r="G187" s="201"/>
      <c r="H187" s="201"/>
      <c r="I187" s="201"/>
      <c r="J187" s="281"/>
    </row>
    <row r="188" spans="7:10" s="111" customFormat="1" x14ac:dyDescent="0.3">
      <c r="G188" s="201"/>
      <c r="H188" s="201"/>
      <c r="I188" s="201"/>
      <c r="J188" s="281"/>
    </row>
    <row r="189" spans="7:10" s="111" customFormat="1" x14ac:dyDescent="0.3">
      <c r="G189" s="201"/>
      <c r="H189" s="201"/>
      <c r="I189" s="201"/>
      <c r="J189" s="281"/>
    </row>
    <row r="190" spans="7:10" s="111" customFormat="1" x14ac:dyDescent="0.3">
      <c r="G190" s="201"/>
      <c r="H190" s="201"/>
      <c r="I190" s="201"/>
      <c r="J190" s="281"/>
    </row>
    <row r="191" spans="7:10" s="111" customFormat="1" x14ac:dyDescent="0.3">
      <c r="G191" s="201"/>
      <c r="H191" s="201"/>
      <c r="I191" s="201"/>
      <c r="J191" s="281"/>
    </row>
    <row r="192" spans="7:10" s="111" customFormat="1" x14ac:dyDescent="0.3">
      <c r="G192" s="201"/>
      <c r="H192" s="201"/>
      <c r="I192" s="201"/>
      <c r="J192" s="281"/>
    </row>
    <row r="193" spans="7:10" s="111" customFormat="1" x14ac:dyDescent="0.3">
      <c r="G193" s="201"/>
      <c r="H193" s="201"/>
      <c r="I193" s="201"/>
      <c r="J193" s="281"/>
    </row>
    <row r="194" spans="7:10" s="111" customFormat="1" x14ac:dyDescent="0.3">
      <c r="G194" s="201"/>
      <c r="H194" s="201"/>
      <c r="I194" s="201"/>
      <c r="J194" s="281"/>
    </row>
    <row r="195" spans="7:10" s="111" customFormat="1" x14ac:dyDescent="0.3">
      <c r="G195" s="201"/>
      <c r="H195" s="201"/>
      <c r="I195" s="201"/>
      <c r="J195" s="281"/>
    </row>
    <row r="196" spans="7:10" s="111" customFormat="1" x14ac:dyDescent="0.3">
      <c r="G196" s="201"/>
      <c r="H196" s="201"/>
      <c r="I196" s="201"/>
      <c r="J196" s="281"/>
    </row>
    <row r="197" spans="7:10" s="111" customFormat="1" x14ac:dyDescent="0.3">
      <c r="G197" s="201"/>
      <c r="H197" s="201"/>
      <c r="I197" s="201"/>
      <c r="J197" s="281"/>
    </row>
    <row r="198" spans="7:10" s="111" customFormat="1" x14ac:dyDescent="0.3">
      <c r="G198" s="201"/>
      <c r="H198" s="201"/>
      <c r="I198" s="201"/>
      <c r="J198" s="281"/>
    </row>
    <row r="199" spans="7:10" s="111" customFormat="1" x14ac:dyDescent="0.3">
      <c r="G199" s="201"/>
      <c r="H199" s="201"/>
      <c r="I199" s="201"/>
      <c r="J199" s="281"/>
    </row>
    <row r="200" spans="7:10" s="111" customFormat="1" x14ac:dyDescent="0.3">
      <c r="G200" s="201"/>
      <c r="H200" s="201"/>
      <c r="I200" s="201"/>
      <c r="J200" s="281"/>
    </row>
    <row r="201" spans="7:10" s="111" customFormat="1" x14ac:dyDescent="0.3">
      <c r="G201" s="201"/>
      <c r="H201" s="201"/>
      <c r="I201" s="201"/>
      <c r="J201" s="281"/>
    </row>
    <row r="202" spans="7:10" s="111" customFormat="1" x14ac:dyDescent="0.3">
      <c r="G202" s="201"/>
      <c r="H202" s="201"/>
      <c r="I202" s="201"/>
      <c r="J202" s="281"/>
    </row>
    <row r="203" spans="7:10" s="111" customFormat="1" x14ac:dyDescent="0.3">
      <c r="G203" s="201"/>
      <c r="H203" s="201"/>
      <c r="I203" s="201"/>
      <c r="J203" s="281"/>
    </row>
  </sheetData>
  <mergeCells count="5">
    <mergeCell ref="A37:F37"/>
    <mergeCell ref="K16:N16"/>
    <mergeCell ref="A2:F2"/>
    <mergeCell ref="A3:F3"/>
    <mergeCell ref="A4:F4"/>
  </mergeCells>
  <phoneticPr fontId="10" type="noConversion"/>
  <printOptions horizontalCentered="1" verticalCentered="1"/>
  <pageMargins left="0.9055118110236221" right="0.70866141732283472" top="1.1417322834645669" bottom="1.1417322834645669" header="0.31496062992125984" footer="0.31496062992125984"/>
  <pageSetup scale="84" fitToWidth="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G11"/>
  <sheetViews>
    <sheetView topLeftCell="A7" workbookViewId="0">
      <selection activeCell="F11" sqref="F11"/>
    </sheetView>
  </sheetViews>
  <sheetFormatPr baseColWidth="10" defaultColWidth="11.375" defaultRowHeight="15.75" x14ac:dyDescent="0.25"/>
  <cols>
    <col min="1" max="3" width="11.375" style="18"/>
    <col min="4" max="4" width="60.5" style="17" customWidth="1"/>
    <col min="5" max="16384" width="11.375" style="18"/>
  </cols>
  <sheetData>
    <row r="2" spans="4:7" ht="16.5" thickBot="1" x14ac:dyDescent="0.3"/>
    <row r="3" spans="4:7" ht="16.5" thickBot="1" x14ac:dyDescent="0.3">
      <c r="D3" s="19" t="s">
        <v>34</v>
      </c>
    </row>
    <row r="4" spans="4:7" ht="16.5" thickBot="1" x14ac:dyDescent="0.3">
      <c r="D4" s="19" t="s">
        <v>24</v>
      </c>
    </row>
    <row r="5" spans="4:7" ht="110.25" x14ac:dyDescent="0.25">
      <c r="D5" s="20" t="s">
        <v>374</v>
      </c>
    </row>
    <row r="6" spans="4:7" ht="96" customHeight="1" x14ac:dyDescent="0.25">
      <c r="D6" s="14" t="s">
        <v>375</v>
      </c>
    </row>
    <row r="7" spans="4:7" ht="48" thickBot="1" x14ac:dyDescent="0.3">
      <c r="D7" s="14" t="s">
        <v>225</v>
      </c>
    </row>
    <row r="8" spans="4:7" ht="16.5" thickBot="1" x14ac:dyDescent="0.3">
      <c r="D8" s="19" t="s">
        <v>30</v>
      </c>
    </row>
    <row r="9" spans="4:7" ht="67.5" customHeight="1" thickBot="1" x14ac:dyDescent="0.3">
      <c r="D9" s="14" t="s">
        <v>35</v>
      </c>
      <c r="E9" s="2"/>
      <c r="F9" s="2"/>
      <c r="G9" s="2"/>
    </row>
    <row r="10" spans="4:7" ht="16.5" thickBot="1" x14ac:dyDescent="0.3">
      <c r="D10" s="53" t="s">
        <v>33</v>
      </c>
    </row>
    <row r="11" spans="4:7" ht="221.25" thickBot="1" x14ac:dyDescent="0.3">
      <c r="D11" s="54" t="s">
        <v>373</v>
      </c>
    </row>
  </sheetData>
  <phoneticPr fontId="10" type="noConversion"/>
  <pageMargins left="1.5748031496062993" right="0.70866141732283472" top="0.74803149606299213" bottom="0.74803149606299213" header="0.31496062992125984" footer="0.31496062992125984"/>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33FF"/>
  </sheetPr>
  <dimension ref="A1:R206"/>
  <sheetViews>
    <sheetView topLeftCell="A32" workbookViewId="0">
      <selection activeCell="E60" sqref="E60"/>
    </sheetView>
  </sheetViews>
  <sheetFormatPr baseColWidth="10" defaultColWidth="28.625" defaultRowHeight="12" x14ac:dyDescent="0.3"/>
  <cols>
    <col min="1" max="1" width="38" style="110" customWidth="1"/>
    <col min="2" max="2" width="13.875" style="110" bestFit="1" customWidth="1"/>
    <col min="3" max="3" width="13.625" style="110" customWidth="1"/>
    <col min="4" max="4" width="10.75" style="211" customWidth="1"/>
    <col min="5" max="5" width="11.375" style="110" customWidth="1"/>
    <col min="6" max="6" width="11.5" style="110" customWidth="1"/>
    <col min="7" max="7" width="20.375" style="111" customWidth="1"/>
    <col min="8" max="8" width="12.875" style="201" customWidth="1"/>
    <col min="9" max="18" width="28.625" style="111"/>
    <col min="19" max="16384" width="28.625" style="110"/>
  </cols>
  <sheetData>
    <row r="1" spans="1:8" ht="19.5" customHeight="1" x14ac:dyDescent="0.3">
      <c r="A1" s="720" t="str">
        <f>'1 -Edo. Sit. Financiera'!A2:F2</f>
        <v>UNIVERSIDAD TECNOLOGICA DE QUERETARO</v>
      </c>
      <c r="B1" s="721"/>
      <c r="C1" s="721"/>
      <c r="D1" s="721"/>
      <c r="E1" s="721"/>
      <c r="F1" s="722"/>
    </row>
    <row r="2" spans="1:8" ht="23.25" customHeight="1" x14ac:dyDescent="0.3">
      <c r="A2" s="717" t="s">
        <v>647</v>
      </c>
      <c r="B2" s="718"/>
      <c r="C2" s="718"/>
      <c r="D2" s="718"/>
      <c r="E2" s="718"/>
      <c r="F2" s="719"/>
      <c r="H2" s="391"/>
    </row>
    <row r="3" spans="1:8" ht="20.25" customHeight="1" thickBot="1" x14ac:dyDescent="0.35">
      <c r="A3" s="723" t="str">
        <f>'3 - Edo. Vari. Haci. Pub.'!A4:F4</f>
        <v>DEL MES DE ENERO AL MES DICIEMBRE DEL 2017</v>
      </c>
      <c r="B3" s="724"/>
      <c r="C3" s="724"/>
      <c r="D3" s="724"/>
      <c r="E3" s="724"/>
      <c r="F3" s="725"/>
    </row>
    <row r="4" spans="1:8" ht="32.25" customHeight="1" thickBot="1" x14ac:dyDescent="0.35">
      <c r="A4" s="646"/>
      <c r="B4" s="647" t="s">
        <v>561</v>
      </c>
      <c r="C4" s="648" t="s">
        <v>554</v>
      </c>
      <c r="D4" s="649" t="s">
        <v>193</v>
      </c>
      <c r="E4" s="650" t="s">
        <v>297</v>
      </c>
      <c r="F4" s="651" t="s">
        <v>298</v>
      </c>
    </row>
    <row r="5" spans="1:8" ht="21.75" customHeight="1" x14ac:dyDescent="0.3">
      <c r="A5" s="655" t="s">
        <v>294</v>
      </c>
      <c r="B5" s="652">
        <f>+B6+B15</f>
        <v>702016771.30999994</v>
      </c>
      <c r="C5" s="653">
        <f>+C6+C15</f>
        <v>642687936.88999999</v>
      </c>
      <c r="D5" s="654">
        <f>+D6+D15</f>
        <v>59328834.419999957</v>
      </c>
      <c r="E5" s="652">
        <f>+E6+E15</f>
        <v>8963835</v>
      </c>
      <c r="F5" s="656">
        <f>+F6+F15</f>
        <v>68292670</v>
      </c>
    </row>
    <row r="6" spans="1:8" ht="21.75" customHeight="1" x14ac:dyDescent="0.3">
      <c r="A6" s="438" t="s">
        <v>233</v>
      </c>
      <c r="B6" s="431">
        <f>SUM(B7:B13)</f>
        <v>22911495.619999997</v>
      </c>
      <c r="C6" s="431">
        <f>SUM(C7:C13)</f>
        <v>6602825.3399999999</v>
      </c>
      <c r="D6" s="432">
        <f>SUM(D7:D13)</f>
        <v>16308670.279999999</v>
      </c>
      <c r="E6" s="431">
        <f>SUM(E7:E13)</f>
        <v>0</v>
      </c>
      <c r="F6" s="657">
        <f>SUM(F7:F13)</f>
        <v>16308670</v>
      </c>
    </row>
    <row r="7" spans="1:8" ht="16.5" customHeight="1" x14ac:dyDescent="0.3">
      <c r="A7" s="125" t="s">
        <v>458</v>
      </c>
      <c r="B7" s="441">
        <v>21803336.489999998</v>
      </c>
      <c r="C7" s="133">
        <v>6216855.4699999997</v>
      </c>
      <c r="D7" s="207">
        <f t="shared" ref="D7:D13" si="0">+B7-C7</f>
        <v>15586481.02</v>
      </c>
      <c r="E7" s="199">
        <v>0</v>
      </c>
      <c r="F7" s="105">
        <v>15586481</v>
      </c>
    </row>
    <row r="8" spans="1:8" ht="21.75" customHeight="1" x14ac:dyDescent="0.3">
      <c r="A8" s="125" t="s">
        <v>459</v>
      </c>
      <c r="B8" s="199">
        <v>1108159.1299999999</v>
      </c>
      <c r="C8" s="133">
        <v>385969.87</v>
      </c>
      <c r="D8" s="207">
        <f t="shared" si="0"/>
        <v>722189.25999999989</v>
      </c>
      <c r="E8" s="199">
        <v>0</v>
      </c>
      <c r="F8" s="105">
        <v>722189</v>
      </c>
    </row>
    <row r="9" spans="1:8" ht="16.5" customHeight="1" x14ac:dyDescent="0.3">
      <c r="A9" s="125" t="s">
        <v>460</v>
      </c>
      <c r="B9" s="199">
        <v>0</v>
      </c>
      <c r="C9" s="133">
        <v>0</v>
      </c>
      <c r="D9" s="207">
        <f t="shared" si="0"/>
        <v>0</v>
      </c>
      <c r="E9" s="199">
        <v>0</v>
      </c>
      <c r="F9" s="105">
        <v>0</v>
      </c>
    </row>
    <row r="10" spans="1:8" ht="16.5" customHeight="1" x14ac:dyDescent="0.3">
      <c r="A10" s="125" t="s">
        <v>461</v>
      </c>
      <c r="B10" s="430">
        <v>0</v>
      </c>
      <c r="C10" s="134">
        <v>0</v>
      </c>
      <c r="D10" s="207">
        <f t="shared" si="0"/>
        <v>0</v>
      </c>
      <c r="E10" s="199">
        <v>0</v>
      </c>
      <c r="F10" s="105">
        <v>0</v>
      </c>
    </row>
    <row r="11" spans="1:8" ht="16.5" customHeight="1" x14ac:dyDescent="0.3">
      <c r="A11" s="125" t="s">
        <v>462</v>
      </c>
      <c r="B11" s="430">
        <v>0</v>
      </c>
      <c r="C11" s="134">
        <v>0</v>
      </c>
      <c r="D11" s="207">
        <f t="shared" si="0"/>
        <v>0</v>
      </c>
      <c r="E11" s="199">
        <v>0</v>
      </c>
      <c r="F11" s="105">
        <v>0</v>
      </c>
    </row>
    <row r="12" spans="1:8" ht="34.5" customHeight="1" x14ac:dyDescent="0.3">
      <c r="A12" s="125" t="s">
        <v>463</v>
      </c>
      <c r="B12" s="430">
        <v>0</v>
      </c>
      <c r="C12" s="134">
        <v>0</v>
      </c>
      <c r="D12" s="207">
        <f t="shared" si="0"/>
        <v>0</v>
      </c>
      <c r="E12" s="199">
        <v>0</v>
      </c>
      <c r="F12" s="105">
        <v>0</v>
      </c>
    </row>
    <row r="13" spans="1:8" x14ac:dyDescent="0.3">
      <c r="A13" s="125" t="s">
        <v>464</v>
      </c>
      <c r="B13" s="430">
        <v>0</v>
      </c>
      <c r="C13" s="134">
        <v>0</v>
      </c>
      <c r="D13" s="207">
        <f t="shared" si="0"/>
        <v>0</v>
      </c>
      <c r="E13" s="199">
        <v>0</v>
      </c>
      <c r="F13" s="105">
        <v>0</v>
      </c>
    </row>
    <row r="14" spans="1:8" hidden="1" x14ac:dyDescent="0.3">
      <c r="A14" s="124"/>
      <c r="B14" s="434"/>
      <c r="C14" s="135"/>
      <c r="D14" s="208"/>
      <c r="E14" s="199"/>
      <c r="F14" s="105"/>
    </row>
    <row r="15" spans="1:8" ht="20.25" customHeight="1" x14ac:dyDescent="0.3">
      <c r="A15" s="438" t="s">
        <v>234</v>
      </c>
      <c r="B15" s="431">
        <f>SUM(B16:B25)</f>
        <v>679105275.68999994</v>
      </c>
      <c r="C15" s="137">
        <f>SUM(C16:C25)</f>
        <v>636085111.54999995</v>
      </c>
      <c r="D15" s="432">
        <f>SUM(D16:D25)</f>
        <v>43020164.139999956</v>
      </c>
      <c r="E15" s="431">
        <f>SUM(E16:E25)</f>
        <v>8963835</v>
      </c>
      <c r="F15" s="657">
        <f>SUM(F16:F25)</f>
        <v>51984000</v>
      </c>
    </row>
    <row r="16" spans="1:8" ht="15" customHeight="1" x14ac:dyDescent="0.3">
      <c r="A16" s="125" t="s">
        <v>465</v>
      </c>
      <c r="B16" s="199">
        <v>0</v>
      </c>
      <c r="C16" s="133">
        <v>0</v>
      </c>
      <c r="D16" s="207">
        <f t="shared" ref="D16:D24" si="1">+B16-C16</f>
        <v>0</v>
      </c>
      <c r="E16" s="199">
        <v>0</v>
      </c>
      <c r="F16" s="105">
        <v>0</v>
      </c>
    </row>
    <row r="17" spans="1:6" ht="24" x14ac:dyDescent="0.3">
      <c r="A17" s="125" t="s">
        <v>466</v>
      </c>
      <c r="B17" s="434">
        <v>0</v>
      </c>
      <c r="C17" s="133">
        <v>0</v>
      </c>
      <c r="D17" s="207">
        <f t="shared" si="1"/>
        <v>0</v>
      </c>
      <c r="E17" s="199">
        <v>0</v>
      </c>
      <c r="F17" s="105">
        <v>0</v>
      </c>
    </row>
    <row r="18" spans="1:6" ht="27.75" customHeight="1" x14ac:dyDescent="0.3">
      <c r="A18" s="125" t="s">
        <v>467</v>
      </c>
      <c r="B18" s="434">
        <v>580551472.42999995</v>
      </c>
      <c r="C18" s="135">
        <v>529966627.76999998</v>
      </c>
      <c r="D18" s="207">
        <f t="shared" si="1"/>
        <v>50584844.659999967</v>
      </c>
      <c r="E18" s="199">
        <v>0</v>
      </c>
      <c r="F18" s="105">
        <v>50584845</v>
      </c>
    </row>
    <row r="19" spans="1:6" ht="15.75" customHeight="1" x14ac:dyDescent="0.3">
      <c r="A19" s="125" t="s">
        <v>204</v>
      </c>
      <c r="B19" s="199">
        <v>119416554.34999999</v>
      </c>
      <c r="C19" s="133">
        <v>118187685.61</v>
      </c>
      <c r="D19" s="207">
        <f t="shared" si="1"/>
        <v>1228868.7399999946</v>
      </c>
      <c r="E19" s="199">
        <v>0</v>
      </c>
      <c r="F19" s="105">
        <v>1228869</v>
      </c>
    </row>
    <row r="20" spans="1:6" ht="19.5" customHeight="1" x14ac:dyDescent="0.3">
      <c r="A20" s="125" t="s">
        <v>468</v>
      </c>
      <c r="B20" s="199">
        <v>4723683.5999999996</v>
      </c>
      <c r="C20" s="133">
        <v>4553397.92</v>
      </c>
      <c r="D20" s="207">
        <f t="shared" si="1"/>
        <v>170285.6799999997</v>
      </c>
      <c r="E20" s="199">
        <v>0</v>
      </c>
      <c r="F20" s="105">
        <v>170286</v>
      </c>
    </row>
    <row r="21" spans="1:6" ht="24" x14ac:dyDescent="0.3">
      <c r="A21" s="125" t="s">
        <v>469</v>
      </c>
      <c r="B21" s="434">
        <v>-25586434.690000001</v>
      </c>
      <c r="C21" s="135">
        <v>-16622599.75</v>
      </c>
      <c r="D21" s="207">
        <f t="shared" si="1"/>
        <v>-8963834.9400000013</v>
      </c>
      <c r="E21" s="199">
        <v>8963835</v>
      </c>
      <c r="F21" s="105">
        <v>0</v>
      </c>
    </row>
    <row r="22" spans="1:6" ht="16.5" customHeight="1" x14ac:dyDescent="0.3">
      <c r="A22" s="125" t="s">
        <v>470</v>
      </c>
      <c r="B22" s="199">
        <v>0</v>
      </c>
      <c r="C22" s="133">
        <v>0</v>
      </c>
      <c r="D22" s="207">
        <f t="shared" si="1"/>
        <v>0</v>
      </c>
      <c r="E22" s="199">
        <v>0</v>
      </c>
      <c r="F22" s="105">
        <v>0</v>
      </c>
    </row>
    <row r="23" spans="1:6" ht="27" customHeight="1" x14ac:dyDescent="0.3">
      <c r="A23" s="125" t="s">
        <v>471</v>
      </c>
      <c r="B23" s="434">
        <v>0</v>
      </c>
      <c r="C23" s="133">
        <v>0</v>
      </c>
      <c r="D23" s="207">
        <f t="shared" si="1"/>
        <v>0</v>
      </c>
      <c r="E23" s="199">
        <v>0</v>
      </c>
      <c r="F23" s="105">
        <v>0</v>
      </c>
    </row>
    <row r="24" spans="1:6" ht="15" customHeight="1" x14ac:dyDescent="0.3">
      <c r="A24" s="125" t="s">
        <v>472</v>
      </c>
      <c r="B24" s="199">
        <v>0</v>
      </c>
      <c r="C24" s="133">
        <v>0</v>
      </c>
      <c r="D24" s="207">
        <f t="shared" si="1"/>
        <v>0</v>
      </c>
      <c r="E24" s="199">
        <v>0</v>
      </c>
      <c r="F24" s="105">
        <v>0</v>
      </c>
    </row>
    <row r="25" spans="1:6" hidden="1" x14ac:dyDescent="0.3">
      <c r="A25" s="124"/>
      <c r="B25" s="434"/>
      <c r="C25" s="135"/>
      <c r="D25" s="208"/>
      <c r="E25" s="199"/>
      <c r="F25" s="105"/>
    </row>
    <row r="26" spans="1:6" ht="21.75" customHeight="1" x14ac:dyDescent="0.3">
      <c r="A26" s="423" t="s">
        <v>295</v>
      </c>
      <c r="B26" s="442">
        <f>+B27+B37</f>
        <v>-25411369.479999997</v>
      </c>
      <c r="C26" s="424">
        <f>+C27+C37</f>
        <v>-4436201.33</v>
      </c>
      <c r="D26" s="425">
        <f>+D27+D37</f>
        <v>-20975168.149999999</v>
      </c>
      <c r="E26" s="442">
        <f>+E27+E37</f>
        <v>20975169</v>
      </c>
      <c r="F26" s="426">
        <f>+F27+F37</f>
        <v>0</v>
      </c>
    </row>
    <row r="27" spans="1:6" ht="22.5" customHeight="1" x14ac:dyDescent="0.3">
      <c r="A27" s="438" t="s">
        <v>235</v>
      </c>
      <c r="B27" s="431">
        <f>SUM(B28:B35)</f>
        <v>-25411369.479999997</v>
      </c>
      <c r="C27" s="137">
        <f>SUM(C28:C35)</f>
        <v>-4436201.33</v>
      </c>
      <c r="D27" s="432">
        <f>SUM(D28:D35)</f>
        <v>-20975168.149999999</v>
      </c>
      <c r="E27" s="431">
        <f>SUM(E28:E35)</f>
        <v>20975169</v>
      </c>
      <c r="F27" s="657">
        <f>SUM(F28:F35)</f>
        <v>0</v>
      </c>
    </row>
    <row r="28" spans="1:6" ht="16.5" customHeight="1" x14ac:dyDescent="0.3">
      <c r="A28" s="125" t="s">
        <v>473</v>
      </c>
      <c r="B28" s="435">
        <v>-10823220.859999999</v>
      </c>
      <c r="C28" s="439">
        <v>-4436201.33</v>
      </c>
      <c r="D28" s="207">
        <f t="shared" ref="D28:D35" si="2">+B28-C28</f>
        <v>-6387019.5299999993</v>
      </c>
      <c r="E28" s="199">
        <v>6387020</v>
      </c>
      <c r="F28" s="105">
        <v>0</v>
      </c>
    </row>
    <row r="29" spans="1:6" ht="18.75" customHeight="1" x14ac:dyDescent="0.3">
      <c r="A29" s="125" t="s">
        <v>474</v>
      </c>
      <c r="B29" s="435">
        <v>0</v>
      </c>
      <c r="C29" s="439">
        <v>0</v>
      </c>
      <c r="D29" s="207">
        <f t="shared" si="2"/>
        <v>0</v>
      </c>
      <c r="E29" s="199">
        <v>0</v>
      </c>
      <c r="F29" s="105">
        <v>0</v>
      </c>
    </row>
    <row r="30" spans="1:6" ht="24" x14ac:dyDescent="0.3">
      <c r="A30" s="125" t="s">
        <v>475</v>
      </c>
      <c r="B30" s="434">
        <v>0</v>
      </c>
      <c r="C30" s="135">
        <v>0</v>
      </c>
      <c r="D30" s="207">
        <f t="shared" si="2"/>
        <v>0</v>
      </c>
      <c r="E30" s="199">
        <v>0</v>
      </c>
      <c r="F30" s="105">
        <v>0</v>
      </c>
    </row>
    <row r="31" spans="1:6" ht="16.5" customHeight="1" x14ac:dyDescent="0.3">
      <c r="A31" s="125" t="s">
        <v>476</v>
      </c>
      <c r="B31" s="434">
        <v>0</v>
      </c>
      <c r="C31" s="135">
        <v>0</v>
      </c>
      <c r="D31" s="207">
        <f t="shared" si="2"/>
        <v>0</v>
      </c>
      <c r="E31" s="199">
        <v>0</v>
      </c>
      <c r="F31" s="105">
        <v>0</v>
      </c>
    </row>
    <row r="32" spans="1:6" ht="16.5" customHeight="1" x14ac:dyDescent="0.3">
      <c r="A32" s="125" t="s">
        <v>477</v>
      </c>
      <c r="B32" s="434">
        <v>0</v>
      </c>
      <c r="C32" s="135">
        <v>0</v>
      </c>
      <c r="D32" s="207">
        <f t="shared" si="2"/>
        <v>0</v>
      </c>
      <c r="E32" s="199">
        <v>0</v>
      </c>
      <c r="F32" s="105">
        <v>0</v>
      </c>
    </row>
    <row r="33" spans="1:6" ht="24" x14ac:dyDescent="0.3">
      <c r="A33" s="125" t="s">
        <v>478</v>
      </c>
      <c r="B33" s="435">
        <v>-14588148.619999999</v>
      </c>
      <c r="C33" s="439">
        <v>0</v>
      </c>
      <c r="D33" s="207">
        <f t="shared" si="2"/>
        <v>-14588148.619999999</v>
      </c>
      <c r="E33" s="199">
        <v>14588149</v>
      </c>
      <c r="F33" s="105">
        <v>0</v>
      </c>
    </row>
    <row r="34" spans="1:6" ht="14.25" customHeight="1" x14ac:dyDescent="0.3">
      <c r="A34" s="125" t="s">
        <v>479</v>
      </c>
      <c r="B34" s="434">
        <v>0</v>
      </c>
      <c r="C34" s="133">
        <v>0</v>
      </c>
      <c r="D34" s="207">
        <f t="shared" si="2"/>
        <v>0</v>
      </c>
      <c r="E34" s="199">
        <v>0</v>
      </c>
      <c r="F34" s="105">
        <v>0</v>
      </c>
    </row>
    <row r="35" spans="1:6" ht="19.5" customHeight="1" x14ac:dyDescent="0.3">
      <c r="A35" s="125" t="s">
        <v>480</v>
      </c>
      <c r="B35" s="434">
        <v>0</v>
      </c>
      <c r="C35" s="133">
        <v>0</v>
      </c>
      <c r="D35" s="207">
        <f t="shared" si="2"/>
        <v>0</v>
      </c>
      <c r="E35" s="199">
        <v>0</v>
      </c>
      <c r="F35" s="105">
        <v>0</v>
      </c>
    </row>
    <row r="36" spans="1:6" ht="5.25" customHeight="1" x14ac:dyDescent="0.3">
      <c r="A36" s="124"/>
      <c r="B36" s="434"/>
      <c r="C36" s="135"/>
      <c r="D36" s="208"/>
      <c r="E36" s="199"/>
      <c r="F36" s="105"/>
    </row>
    <row r="37" spans="1:6" ht="21" customHeight="1" x14ac:dyDescent="0.3">
      <c r="A37" s="438" t="s">
        <v>481</v>
      </c>
      <c r="B37" s="431">
        <f>SUM(B38:B43)</f>
        <v>0</v>
      </c>
      <c r="C37" s="137">
        <f>SUM(C38:C43)</f>
        <v>0</v>
      </c>
      <c r="D37" s="432">
        <f>SUM(D38:D43)</f>
        <v>0</v>
      </c>
      <c r="E37" s="431">
        <f>SUM(E38:E43)</f>
        <v>0</v>
      </c>
      <c r="F37" s="657">
        <f>SUM(F38:F43)</f>
        <v>0</v>
      </c>
    </row>
    <row r="38" spans="1:6" ht="14.25" customHeight="1" x14ac:dyDescent="0.3">
      <c r="A38" s="125" t="s">
        <v>482</v>
      </c>
      <c r="B38" s="443">
        <v>0</v>
      </c>
      <c r="C38" s="133">
        <v>0</v>
      </c>
      <c r="D38" s="207">
        <f t="shared" ref="D38:D46" si="3">+B38-C38</f>
        <v>0</v>
      </c>
      <c r="E38" s="199">
        <v>0</v>
      </c>
      <c r="F38" s="105">
        <v>0</v>
      </c>
    </row>
    <row r="39" spans="1:6" ht="18.75" customHeight="1" x14ac:dyDescent="0.3">
      <c r="A39" s="125" t="s">
        <v>483</v>
      </c>
      <c r="B39" s="434">
        <v>0</v>
      </c>
      <c r="C39" s="133">
        <v>0</v>
      </c>
      <c r="D39" s="207">
        <f t="shared" si="3"/>
        <v>0</v>
      </c>
      <c r="E39" s="199">
        <v>0</v>
      </c>
      <c r="F39" s="105">
        <v>0</v>
      </c>
    </row>
    <row r="40" spans="1:6" x14ac:dyDescent="0.3">
      <c r="A40" s="125" t="s">
        <v>484</v>
      </c>
      <c r="B40" s="434">
        <v>0</v>
      </c>
      <c r="C40" s="133">
        <v>0</v>
      </c>
      <c r="D40" s="207">
        <f t="shared" si="3"/>
        <v>0</v>
      </c>
      <c r="E40" s="199">
        <v>0</v>
      </c>
      <c r="F40" s="105">
        <v>0</v>
      </c>
    </row>
    <row r="41" spans="1:6" ht="14.25" customHeight="1" x14ac:dyDescent="0.3">
      <c r="A41" s="125" t="s">
        <v>485</v>
      </c>
      <c r="B41" s="434">
        <v>0</v>
      </c>
      <c r="C41" s="133">
        <v>0</v>
      </c>
      <c r="D41" s="207">
        <f t="shared" si="3"/>
        <v>0</v>
      </c>
      <c r="E41" s="199">
        <v>0</v>
      </c>
      <c r="F41" s="105">
        <v>0</v>
      </c>
    </row>
    <row r="42" spans="1:6" ht="24" x14ac:dyDescent="0.3">
      <c r="A42" s="125" t="s">
        <v>486</v>
      </c>
      <c r="B42" s="434">
        <v>0</v>
      </c>
      <c r="C42" s="133">
        <v>0</v>
      </c>
      <c r="D42" s="207">
        <f t="shared" si="3"/>
        <v>0</v>
      </c>
      <c r="E42" s="199">
        <v>0</v>
      </c>
      <c r="F42" s="105">
        <v>0</v>
      </c>
    </row>
    <row r="43" spans="1:6" ht="15" customHeight="1" x14ac:dyDescent="0.3">
      <c r="A43" s="125" t="s">
        <v>487</v>
      </c>
      <c r="B43" s="434">
        <v>0</v>
      </c>
      <c r="C43" s="133">
        <v>0</v>
      </c>
      <c r="D43" s="207">
        <f t="shared" si="3"/>
        <v>0</v>
      </c>
      <c r="E43" s="199"/>
      <c r="F43" s="105">
        <v>0</v>
      </c>
    </row>
    <row r="44" spans="1:6" ht="3.75" customHeight="1" x14ac:dyDescent="0.3">
      <c r="A44" s="124"/>
      <c r="B44" s="434"/>
      <c r="C44" s="135"/>
      <c r="D44" s="208"/>
      <c r="E44" s="199"/>
      <c r="F44" s="105"/>
    </row>
    <row r="45" spans="1:6" ht="27" customHeight="1" x14ac:dyDescent="0.3">
      <c r="A45" s="423" t="s">
        <v>312</v>
      </c>
      <c r="B45" s="442">
        <f>+B46+B51+B58</f>
        <v>-676605402.02999997</v>
      </c>
      <c r="C45" s="424">
        <f>+C46+C51+C58</f>
        <v>-638251735.55999994</v>
      </c>
      <c r="D45" s="425">
        <f t="shared" si="3"/>
        <v>-38353666.470000029</v>
      </c>
      <c r="E45" s="442">
        <f>+E46+E51+E58</f>
        <v>46704874</v>
      </c>
      <c r="F45" s="426">
        <f>+F46+F51+F58</f>
        <v>8351209</v>
      </c>
    </row>
    <row r="46" spans="1:6" ht="23.25" customHeight="1" x14ac:dyDescent="0.3">
      <c r="A46" s="437" t="s">
        <v>488</v>
      </c>
      <c r="B46" s="431">
        <f>SUM(B47:B49)</f>
        <v>-439522223.63999999</v>
      </c>
      <c r="C46" s="137">
        <f>SUM(C47:C49)</f>
        <v>-428528736.14999998</v>
      </c>
      <c r="D46" s="433">
        <f t="shared" si="3"/>
        <v>-10993487.49000001</v>
      </c>
      <c r="E46" s="431">
        <f>SUM(E47:E49)</f>
        <v>10993487</v>
      </c>
      <c r="F46" s="657">
        <f>SUM(F47:F49)</f>
        <v>0</v>
      </c>
    </row>
    <row r="47" spans="1:6" ht="20.25" customHeight="1" x14ac:dyDescent="0.3">
      <c r="A47" s="125" t="s">
        <v>186</v>
      </c>
      <c r="B47" s="434">
        <v>-439030223.63999999</v>
      </c>
      <c r="C47" s="135">
        <v>-428528736.14999998</v>
      </c>
      <c r="D47" s="207">
        <f>+B47-C47</f>
        <v>-10501487.49000001</v>
      </c>
      <c r="E47" s="199">
        <v>10501487</v>
      </c>
      <c r="F47" s="105">
        <v>0</v>
      </c>
    </row>
    <row r="48" spans="1:6" ht="20.25" customHeight="1" x14ac:dyDescent="0.3">
      <c r="A48" s="125" t="s">
        <v>187</v>
      </c>
      <c r="B48" s="434">
        <v>-492000</v>
      </c>
      <c r="C48" s="133">
        <v>0</v>
      </c>
      <c r="D48" s="207">
        <f>+B48-C48</f>
        <v>-492000</v>
      </c>
      <c r="E48" s="199">
        <v>492000</v>
      </c>
      <c r="F48" s="105">
        <v>0</v>
      </c>
    </row>
    <row r="49" spans="1:8" ht="28.5" customHeight="1" x14ac:dyDescent="0.3">
      <c r="A49" s="125" t="s">
        <v>489</v>
      </c>
      <c r="B49" s="434">
        <v>0</v>
      </c>
      <c r="C49" s="133">
        <v>0</v>
      </c>
      <c r="D49" s="207">
        <f>+B49-C49</f>
        <v>0</v>
      </c>
      <c r="E49" s="199">
        <v>0</v>
      </c>
      <c r="F49" s="105">
        <v>0</v>
      </c>
    </row>
    <row r="50" spans="1:8" ht="4.5" customHeight="1" x14ac:dyDescent="0.3">
      <c r="A50" s="124"/>
      <c r="B50" s="434"/>
      <c r="C50" s="135"/>
      <c r="D50" s="208"/>
      <c r="E50" s="199"/>
      <c r="F50" s="105"/>
    </row>
    <row r="51" spans="1:8" ht="30" x14ac:dyDescent="0.3">
      <c r="A51" s="438" t="s">
        <v>238</v>
      </c>
      <c r="B51" s="431">
        <f>SUM(B52:B56)</f>
        <v>-237083178.38999996</v>
      </c>
      <c r="C51" s="137">
        <f>SUM(C52:C56)</f>
        <v>-209722999.41000003</v>
      </c>
      <c r="D51" s="432">
        <f>+B51-C51</f>
        <v>-27360178.97999993</v>
      </c>
      <c r="E51" s="431">
        <f>SUM(E52:E56)</f>
        <v>35711387</v>
      </c>
      <c r="F51" s="657">
        <f>SUM(F52:F56)</f>
        <v>8351209</v>
      </c>
      <c r="G51" s="455"/>
    </row>
    <row r="52" spans="1:8" ht="23.25" customHeight="1" x14ac:dyDescent="0.3">
      <c r="A52" s="125" t="s">
        <v>189</v>
      </c>
      <c r="B52" s="436">
        <v>6122679.1200000001</v>
      </c>
      <c r="C52" s="440">
        <v>4991631.5</v>
      </c>
      <c r="D52" s="207">
        <f t="shared" ref="D52:D56" si="4">+B52-C52</f>
        <v>1131047.6200000001</v>
      </c>
      <c r="E52" s="199"/>
      <c r="F52" s="105">
        <v>1131048</v>
      </c>
    </row>
    <row r="53" spans="1:8" ht="19.5" customHeight="1" x14ac:dyDescent="0.3">
      <c r="A53" s="125" t="s">
        <v>190</v>
      </c>
      <c r="B53" s="435">
        <v>-136447501.96000001</v>
      </c>
      <c r="C53" s="439">
        <v>-141445919.37</v>
      </c>
      <c r="D53" s="207">
        <f t="shared" si="4"/>
        <v>4998417.4099999964</v>
      </c>
      <c r="E53" s="199"/>
      <c r="F53" s="105">
        <v>4998418</v>
      </c>
    </row>
    <row r="54" spans="1:8" ht="16.5" customHeight="1" x14ac:dyDescent="0.3">
      <c r="A54" s="125" t="s">
        <v>191</v>
      </c>
      <c r="B54" s="435">
        <v>-217888259.19999999</v>
      </c>
      <c r="C54" s="439">
        <v>-182176872.11000001</v>
      </c>
      <c r="D54" s="207">
        <f t="shared" si="4"/>
        <v>-35711387.089999974</v>
      </c>
      <c r="E54" s="199">
        <v>35711387</v>
      </c>
      <c r="F54" s="105">
        <v>0</v>
      </c>
    </row>
    <row r="55" spans="1:8" ht="25.5" customHeight="1" x14ac:dyDescent="0.3">
      <c r="A55" s="125" t="s">
        <v>192</v>
      </c>
      <c r="B55" s="436">
        <v>0</v>
      </c>
      <c r="C55" s="440">
        <v>0</v>
      </c>
      <c r="D55" s="207">
        <f t="shared" si="4"/>
        <v>0</v>
      </c>
      <c r="E55" s="199">
        <v>0</v>
      </c>
      <c r="F55" s="105">
        <v>0</v>
      </c>
    </row>
    <row r="56" spans="1:8" ht="21.75" customHeight="1" x14ac:dyDescent="0.3">
      <c r="A56" s="125" t="s">
        <v>490</v>
      </c>
      <c r="B56" s="435">
        <v>111129903.65000001</v>
      </c>
      <c r="C56" s="439">
        <v>108908160.56999999</v>
      </c>
      <c r="D56" s="206">
        <f t="shared" si="4"/>
        <v>2221743.0800000131</v>
      </c>
      <c r="E56" s="199">
        <v>0</v>
      </c>
      <c r="F56" s="105">
        <v>2221743</v>
      </c>
    </row>
    <row r="57" spans="1:8" ht="4.5" customHeight="1" x14ac:dyDescent="0.3">
      <c r="A57" s="124"/>
      <c r="B57" s="434"/>
      <c r="C57" s="135"/>
      <c r="D57" s="208"/>
      <c r="E57" s="199"/>
      <c r="F57" s="105"/>
    </row>
    <row r="58" spans="1:8" ht="26.25" customHeight="1" x14ac:dyDescent="0.3">
      <c r="A58" s="438" t="s">
        <v>239</v>
      </c>
      <c r="B58" s="431">
        <f>SUM(B59:B60)</f>
        <v>0</v>
      </c>
      <c r="C58" s="137">
        <f>SUM(C59:C60)</f>
        <v>0</v>
      </c>
      <c r="D58" s="432">
        <f>+B58-C58</f>
        <v>0</v>
      </c>
      <c r="E58" s="431">
        <f>SUM(E59:E60)</f>
        <v>0</v>
      </c>
      <c r="F58" s="657">
        <f>SUM(F59:F60)</f>
        <v>0</v>
      </c>
    </row>
    <row r="59" spans="1:8" ht="20.25" customHeight="1" x14ac:dyDescent="0.3">
      <c r="A59" s="125" t="s">
        <v>491</v>
      </c>
      <c r="B59" s="665"/>
      <c r="C59" s="666">
        <v>0</v>
      </c>
      <c r="D59" s="667">
        <f>+B59-C59</f>
        <v>0</v>
      </c>
      <c r="E59" s="461">
        <v>0</v>
      </c>
      <c r="F59" s="368">
        <v>0</v>
      </c>
    </row>
    <row r="60" spans="1:8" ht="24.75" thickBot="1" x14ac:dyDescent="0.35">
      <c r="A60" s="125" t="s">
        <v>492</v>
      </c>
      <c r="B60" s="434">
        <v>0</v>
      </c>
      <c r="C60" s="133">
        <v>0</v>
      </c>
      <c r="D60" s="207">
        <f>+B60-C60</f>
        <v>0</v>
      </c>
      <c r="E60" s="132">
        <v>0</v>
      </c>
      <c r="F60" s="105">
        <v>0</v>
      </c>
    </row>
    <row r="61" spans="1:8" ht="24" customHeight="1" thickBot="1" x14ac:dyDescent="0.35">
      <c r="A61" s="427" t="s">
        <v>194</v>
      </c>
      <c r="B61" s="428">
        <f>+B5+B26+B45</f>
        <v>-0.20000004768371582</v>
      </c>
      <c r="C61" s="428">
        <f>+C5+C26+C45</f>
        <v>0</v>
      </c>
      <c r="D61" s="428">
        <f>+D5+D26+D45</f>
        <v>-0.20000007003545761</v>
      </c>
      <c r="E61" s="428">
        <f>+E5+E26+E45</f>
        <v>76643878</v>
      </c>
      <c r="F61" s="429">
        <f>+F5+F26+F45-1</f>
        <v>76643878</v>
      </c>
      <c r="G61" s="131">
        <f>+E61-F61</f>
        <v>0</v>
      </c>
      <c r="H61" s="201">
        <f>G61/2</f>
        <v>0</v>
      </c>
    </row>
    <row r="62" spans="1:8" ht="6.75" customHeight="1" thickBot="1" x14ac:dyDescent="0.35">
      <c r="A62" s="111"/>
      <c r="B62" s="111"/>
      <c r="C62" s="111"/>
      <c r="D62" s="209"/>
      <c r="E62" s="111"/>
      <c r="F62" s="111"/>
    </row>
    <row r="63" spans="1:8" ht="23.25" customHeight="1" x14ac:dyDescent="0.3">
      <c r="A63" s="118"/>
      <c r="B63" s="119"/>
      <c r="C63" s="119"/>
      <c r="D63" s="210"/>
      <c r="E63" s="136"/>
      <c r="F63" s="129"/>
    </row>
    <row r="64" spans="1:8" ht="20.25" customHeight="1" x14ac:dyDescent="0.3">
      <c r="A64" s="76"/>
      <c r="B64" s="70"/>
      <c r="C64" s="70"/>
      <c r="D64" s="208"/>
      <c r="E64" s="71"/>
      <c r="F64" s="130"/>
    </row>
    <row r="65" spans="1:6" ht="36.75" customHeight="1" x14ac:dyDescent="0.3">
      <c r="A65" s="76"/>
      <c r="B65" s="70"/>
      <c r="C65" s="70"/>
      <c r="D65" s="208"/>
      <c r="E65" s="71"/>
      <c r="F65" s="130"/>
    </row>
    <row r="66" spans="1:6" ht="44.25" customHeight="1" thickBot="1" x14ac:dyDescent="0.35">
      <c r="A66" s="702" t="s">
        <v>389</v>
      </c>
      <c r="B66" s="703"/>
      <c r="C66" s="703"/>
      <c r="D66" s="703"/>
      <c r="E66" s="703"/>
      <c r="F66" s="704"/>
    </row>
    <row r="67" spans="1:6" ht="27.75" customHeight="1" x14ac:dyDescent="0.3">
      <c r="A67" s="111"/>
      <c r="B67" s="111"/>
      <c r="C67" s="111"/>
      <c r="D67" s="209"/>
      <c r="E67" s="111"/>
      <c r="F67" s="111"/>
    </row>
    <row r="68" spans="1:6" x14ac:dyDescent="0.3">
      <c r="A68" s="111"/>
      <c r="B68" s="111"/>
      <c r="C68" s="111"/>
      <c r="D68" s="209"/>
      <c r="E68" s="111"/>
      <c r="F68" s="111"/>
    </row>
    <row r="69" spans="1:6" x14ac:dyDescent="0.3">
      <c r="A69" s="111"/>
      <c r="B69" s="111"/>
      <c r="C69" s="111"/>
      <c r="D69" s="209"/>
      <c r="E69" s="111"/>
      <c r="F69" s="111"/>
    </row>
    <row r="70" spans="1:6" x14ac:dyDescent="0.3">
      <c r="A70" s="111"/>
      <c r="B70" s="131">
        <f>+B5+B26+B45</f>
        <v>-0.20000004768371582</v>
      </c>
      <c r="C70" s="131">
        <f>+C5+C26+C45</f>
        <v>0</v>
      </c>
      <c r="D70" s="131">
        <f>+D5+D26+D45</f>
        <v>-0.20000007003545761</v>
      </c>
      <c r="E70" s="131"/>
      <c r="F70" s="131"/>
    </row>
    <row r="71" spans="1:6" x14ac:dyDescent="0.3">
      <c r="A71" s="111"/>
      <c r="B71" s="111"/>
      <c r="C71" s="111"/>
      <c r="D71" s="209"/>
      <c r="E71" s="111"/>
      <c r="F71" s="111"/>
    </row>
    <row r="72" spans="1:6" x14ac:dyDescent="0.3">
      <c r="A72" s="111"/>
      <c r="B72" s="111"/>
      <c r="C72" s="111"/>
      <c r="D72" s="209"/>
      <c r="E72" s="111"/>
      <c r="F72" s="111"/>
    </row>
    <row r="73" spans="1:6" x14ac:dyDescent="0.3">
      <c r="A73" s="111"/>
      <c r="B73" s="111"/>
      <c r="C73" s="111"/>
      <c r="D73" s="209"/>
      <c r="E73" s="111"/>
      <c r="F73" s="111"/>
    </row>
    <row r="74" spans="1:6" x14ac:dyDescent="0.3">
      <c r="A74" s="111"/>
      <c r="B74" s="111"/>
      <c r="C74" s="111"/>
      <c r="D74" s="209"/>
      <c r="E74" s="111"/>
      <c r="F74" s="111"/>
    </row>
    <row r="75" spans="1:6" x14ac:dyDescent="0.3">
      <c r="A75" s="111"/>
      <c r="B75" s="111"/>
      <c r="C75" s="111"/>
      <c r="D75" s="209"/>
      <c r="E75" s="111"/>
      <c r="F75" s="111"/>
    </row>
    <row r="76" spans="1:6" x14ac:dyDescent="0.3">
      <c r="A76" s="111"/>
      <c r="B76" s="111"/>
      <c r="C76" s="111"/>
      <c r="D76" s="209"/>
      <c r="E76" s="111"/>
      <c r="F76" s="111"/>
    </row>
    <row r="77" spans="1:6" x14ac:dyDescent="0.3">
      <c r="A77" s="111"/>
      <c r="B77" s="111"/>
      <c r="C77" s="111"/>
      <c r="D77" s="209"/>
      <c r="E77" s="111"/>
      <c r="F77" s="111"/>
    </row>
    <row r="78" spans="1:6" x14ac:dyDescent="0.3">
      <c r="A78" s="111"/>
      <c r="B78" s="111"/>
      <c r="C78" s="111"/>
      <c r="D78" s="209"/>
      <c r="E78" s="111"/>
      <c r="F78" s="111"/>
    </row>
    <row r="79" spans="1:6" x14ac:dyDescent="0.3">
      <c r="A79" s="111"/>
      <c r="B79" s="111"/>
      <c r="C79" s="111"/>
      <c r="D79" s="209"/>
      <c r="E79" s="111"/>
      <c r="F79" s="111"/>
    </row>
    <row r="80" spans="1:6" x14ac:dyDescent="0.3">
      <c r="A80" s="111"/>
      <c r="B80" s="111"/>
      <c r="C80" s="111"/>
      <c r="D80" s="209"/>
      <c r="E80" s="111"/>
      <c r="F80" s="111"/>
    </row>
    <row r="81" spans="4:8" s="111" customFormat="1" x14ac:dyDescent="0.3">
      <c r="D81" s="209"/>
      <c r="H81" s="201"/>
    </row>
    <row r="82" spans="4:8" s="111" customFormat="1" x14ac:dyDescent="0.3">
      <c r="D82" s="209"/>
      <c r="H82" s="201"/>
    </row>
    <row r="83" spans="4:8" s="111" customFormat="1" x14ac:dyDescent="0.3">
      <c r="D83" s="209"/>
      <c r="H83" s="201"/>
    </row>
    <row r="84" spans="4:8" s="111" customFormat="1" x14ac:dyDescent="0.3">
      <c r="D84" s="209"/>
      <c r="H84" s="201"/>
    </row>
    <row r="85" spans="4:8" s="111" customFormat="1" x14ac:dyDescent="0.3">
      <c r="D85" s="209"/>
      <c r="H85" s="201"/>
    </row>
    <row r="86" spans="4:8" s="111" customFormat="1" x14ac:dyDescent="0.3">
      <c r="D86" s="209"/>
      <c r="H86" s="201"/>
    </row>
    <row r="87" spans="4:8" s="111" customFormat="1" x14ac:dyDescent="0.3">
      <c r="D87" s="209"/>
      <c r="H87" s="201"/>
    </row>
    <row r="88" spans="4:8" s="111" customFormat="1" x14ac:dyDescent="0.3">
      <c r="D88" s="209"/>
      <c r="H88" s="201"/>
    </row>
    <row r="89" spans="4:8" s="111" customFormat="1" x14ac:dyDescent="0.3">
      <c r="D89" s="209"/>
      <c r="H89" s="201"/>
    </row>
    <row r="90" spans="4:8" s="111" customFormat="1" x14ac:dyDescent="0.3">
      <c r="D90" s="209"/>
      <c r="H90" s="201"/>
    </row>
    <row r="91" spans="4:8" s="111" customFormat="1" x14ac:dyDescent="0.3">
      <c r="D91" s="209"/>
      <c r="H91" s="201"/>
    </row>
    <row r="92" spans="4:8" s="111" customFormat="1" x14ac:dyDescent="0.3">
      <c r="D92" s="209"/>
      <c r="H92" s="201"/>
    </row>
    <row r="93" spans="4:8" s="111" customFormat="1" x14ac:dyDescent="0.3">
      <c r="D93" s="209"/>
      <c r="H93" s="201"/>
    </row>
    <row r="94" spans="4:8" s="111" customFormat="1" x14ac:dyDescent="0.3">
      <c r="D94" s="209"/>
      <c r="H94" s="201"/>
    </row>
    <row r="95" spans="4:8" s="111" customFormat="1" x14ac:dyDescent="0.3">
      <c r="D95" s="209"/>
      <c r="H95" s="201"/>
    </row>
    <row r="96" spans="4:8" s="111" customFormat="1" x14ac:dyDescent="0.3">
      <c r="D96" s="209"/>
      <c r="H96" s="201"/>
    </row>
    <row r="97" spans="4:8" s="111" customFormat="1" x14ac:dyDescent="0.3">
      <c r="D97" s="209"/>
      <c r="H97" s="201"/>
    </row>
    <row r="98" spans="4:8" s="111" customFormat="1" x14ac:dyDescent="0.3">
      <c r="D98" s="209"/>
      <c r="H98" s="201"/>
    </row>
    <row r="99" spans="4:8" s="111" customFormat="1" x14ac:dyDescent="0.3">
      <c r="D99" s="209"/>
      <c r="H99" s="201"/>
    </row>
    <row r="100" spans="4:8" s="111" customFormat="1" x14ac:dyDescent="0.3">
      <c r="D100" s="209"/>
      <c r="H100" s="201"/>
    </row>
    <row r="101" spans="4:8" s="111" customFormat="1" x14ac:dyDescent="0.3">
      <c r="D101" s="209"/>
      <c r="H101" s="201"/>
    </row>
    <row r="102" spans="4:8" s="111" customFormat="1" x14ac:dyDescent="0.3">
      <c r="D102" s="209"/>
      <c r="H102" s="201"/>
    </row>
    <row r="103" spans="4:8" s="111" customFormat="1" x14ac:dyDescent="0.3">
      <c r="D103" s="209"/>
      <c r="H103" s="201"/>
    </row>
    <row r="104" spans="4:8" s="111" customFormat="1" x14ac:dyDescent="0.3">
      <c r="D104" s="209"/>
      <c r="H104" s="201"/>
    </row>
    <row r="105" spans="4:8" s="111" customFormat="1" x14ac:dyDescent="0.3">
      <c r="D105" s="209"/>
      <c r="H105" s="201"/>
    </row>
    <row r="106" spans="4:8" s="111" customFormat="1" x14ac:dyDescent="0.3">
      <c r="D106" s="209"/>
      <c r="H106" s="201"/>
    </row>
    <row r="107" spans="4:8" s="111" customFormat="1" x14ac:dyDescent="0.3">
      <c r="D107" s="209"/>
      <c r="H107" s="201"/>
    </row>
    <row r="108" spans="4:8" s="111" customFormat="1" x14ac:dyDescent="0.3">
      <c r="D108" s="209"/>
      <c r="H108" s="201"/>
    </row>
    <row r="109" spans="4:8" s="111" customFormat="1" x14ac:dyDescent="0.3">
      <c r="D109" s="209"/>
      <c r="H109" s="201"/>
    </row>
    <row r="110" spans="4:8" s="111" customFormat="1" x14ac:dyDescent="0.3">
      <c r="D110" s="209"/>
      <c r="H110" s="201"/>
    </row>
    <row r="111" spans="4:8" s="111" customFormat="1" x14ac:dyDescent="0.3">
      <c r="D111" s="209"/>
      <c r="H111" s="201"/>
    </row>
    <row r="112" spans="4:8" s="111" customFormat="1" x14ac:dyDescent="0.3">
      <c r="D112" s="209"/>
      <c r="H112" s="201"/>
    </row>
    <row r="113" spans="4:8" s="111" customFormat="1" x14ac:dyDescent="0.3">
      <c r="D113" s="209"/>
      <c r="H113" s="201"/>
    </row>
    <row r="114" spans="4:8" s="111" customFormat="1" x14ac:dyDescent="0.3">
      <c r="D114" s="209"/>
      <c r="H114" s="201"/>
    </row>
    <row r="115" spans="4:8" s="111" customFormat="1" x14ac:dyDescent="0.3">
      <c r="D115" s="209"/>
      <c r="H115" s="201"/>
    </row>
    <row r="116" spans="4:8" s="111" customFormat="1" x14ac:dyDescent="0.3">
      <c r="D116" s="209"/>
      <c r="H116" s="201"/>
    </row>
    <row r="117" spans="4:8" s="111" customFormat="1" x14ac:dyDescent="0.3">
      <c r="D117" s="209"/>
      <c r="H117" s="201"/>
    </row>
    <row r="118" spans="4:8" s="111" customFormat="1" x14ac:dyDescent="0.3">
      <c r="D118" s="209"/>
      <c r="H118" s="201"/>
    </row>
    <row r="119" spans="4:8" s="111" customFormat="1" x14ac:dyDescent="0.3">
      <c r="D119" s="209"/>
      <c r="H119" s="201"/>
    </row>
    <row r="120" spans="4:8" s="111" customFormat="1" x14ac:dyDescent="0.3">
      <c r="D120" s="209"/>
      <c r="H120" s="201"/>
    </row>
    <row r="121" spans="4:8" s="111" customFormat="1" x14ac:dyDescent="0.3">
      <c r="D121" s="209"/>
      <c r="H121" s="201"/>
    </row>
    <row r="122" spans="4:8" s="111" customFormat="1" x14ac:dyDescent="0.3">
      <c r="D122" s="209"/>
      <c r="H122" s="201"/>
    </row>
    <row r="123" spans="4:8" s="111" customFormat="1" x14ac:dyDescent="0.3">
      <c r="D123" s="209"/>
      <c r="H123" s="201"/>
    </row>
    <row r="124" spans="4:8" s="111" customFormat="1" x14ac:dyDescent="0.3">
      <c r="D124" s="209"/>
      <c r="H124" s="201"/>
    </row>
    <row r="125" spans="4:8" s="111" customFormat="1" x14ac:dyDescent="0.3">
      <c r="D125" s="209"/>
      <c r="H125" s="201"/>
    </row>
    <row r="126" spans="4:8" s="111" customFormat="1" x14ac:dyDescent="0.3">
      <c r="D126" s="209"/>
      <c r="H126" s="201"/>
    </row>
    <row r="127" spans="4:8" s="111" customFormat="1" x14ac:dyDescent="0.3">
      <c r="D127" s="209"/>
      <c r="H127" s="201"/>
    </row>
    <row r="128" spans="4:8" s="111" customFormat="1" x14ac:dyDescent="0.3">
      <c r="D128" s="209"/>
      <c r="H128" s="201"/>
    </row>
    <row r="129" spans="4:8" s="111" customFormat="1" x14ac:dyDescent="0.3">
      <c r="D129" s="209"/>
      <c r="H129" s="201"/>
    </row>
    <row r="130" spans="4:8" s="111" customFormat="1" x14ac:dyDescent="0.3">
      <c r="D130" s="209"/>
      <c r="H130" s="201"/>
    </row>
    <row r="131" spans="4:8" s="111" customFormat="1" x14ac:dyDescent="0.3">
      <c r="D131" s="209"/>
      <c r="H131" s="201"/>
    </row>
    <row r="132" spans="4:8" s="111" customFormat="1" x14ac:dyDescent="0.3">
      <c r="D132" s="209"/>
      <c r="H132" s="201"/>
    </row>
    <row r="133" spans="4:8" s="111" customFormat="1" x14ac:dyDescent="0.3">
      <c r="D133" s="209"/>
      <c r="H133" s="201"/>
    </row>
    <row r="134" spans="4:8" s="111" customFormat="1" x14ac:dyDescent="0.3">
      <c r="D134" s="209"/>
      <c r="H134" s="201"/>
    </row>
    <row r="135" spans="4:8" s="111" customFormat="1" x14ac:dyDescent="0.3">
      <c r="D135" s="209"/>
      <c r="H135" s="201"/>
    </row>
    <row r="136" spans="4:8" s="111" customFormat="1" x14ac:dyDescent="0.3">
      <c r="D136" s="209"/>
      <c r="H136" s="201"/>
    </row>
    <row r="137" spans="4:8" s="111" customFormat="1" x14ac:dyDescent="0.3">
      <c r="D137" s="209"/>
      <c r="H137" s="201"/>
    </row>
    <row r="138" spans="4:8" s="111" customFormat="1" x14ac:dyDescent="0.3">
      <c r="D138" s="209"/>
      <c r="H138" s="201"/>
    </row>
    <row r="139" spans="4:8" s="111" customFormat="1" x14ac:dyDescent="0.3">
      <c r="D139" s="209"/>
      <c r="H139" s="201"/>
    </row>
    <row r="140" spans="4:8" s="111" customFormat="1" x14ac:dyDescent="0.3">
      <c r="D140" s="209"/>
      <c r="H140" s="201"/>
    </row>
    <row r="141" spans="4:8" s="111" customFormat="1" x14ac:dyDescent="0.3">
      <c r="D141" s="209"/>
      <c r="H141" s="201"/>
    </row>
    <row r="142" spans="4:8" s="111" customFormat="1" x14ac:dyDescent="0.3">
      <c r="D142" s="209"/>
      <c r="H142" s="201"/>
    </row>
    <row r="143" spans="4:8" s="111" customFormat="1" x14ac:dyDescent="0.3">
      <c r="D143" s="209"/>
      <c r="H143" s="201"/>
    </row>
    <row r="144" spans="4:8" s="111" customFormat="1" x14ac:dyDescent="0.3">
      <c r="D144" s="209"/>
      <c r="H144" s="201"/>
    </row>
    <row r="145" spans="4:8" s="111" customFormat="1" x14ac:dyDescent="0.3">
      <c r="D145" s="209"/>
      <c r="H145" s="201"/>
    </row>
    <row r="146" spans="4:8" s="111" customFormat="1" x14ac:dyDescent="0.3">
      <c r="D146" s="209"/>
      <c r="H146" s="201"/>
    </row>
    <row r="147" spans="4:8" s="111" customFormat="1" x14ac:dyDescent="0.3">
      <c r="D147" s="209"/>
      <c r="H147" s="201"/>
    </row>
    <row r="148" spans="4:8" s="111" customFormat="1" x14ac:dyDescent="0.3">
      <c r="D148" s="209"/>
      <c r="H148" s="201"/>
    </row>
    <row r="149" spans="4:8" s="111" customFormat="1" x14ac:dyDescent="0.3">
      <c r="D149" s="209"/>
      <c r="H149" s="201"/>
    </row>
    <row r="150" spans="4:8" s="111" customFormat="1" x14ac:dyDescent="0.3">
      <c r="D150" s="209"/>
      <c r="H150" s="201"/>
    </row>
    <row r="151" spans="4:8" s="111" customFormat="1" x14ac:dyDescent="0.3">
      <c r="D151" s="209"/>
      <c r="H151" s="201"/>
    </row>
    <row r="152" spans="4:8" s="111" customFormat="1" x14ac:dyDescent="0.3">
      <c r="D152" s="209"/>
      <c r="H152" s="201"/>
    </row>
    <row r="153" spans="4:8" s="111" customFormat="1" x14ac:dyDescent="0.3">
      <c r="D153" s="209"/>
      <c r="H153" s="201"/>
    </row>
    <row r="154" spans="4:8" s="111" customFormat="1" x14ac:dyDescent="0.3">
      <c r="D154" s="209"/>
      <c r="H154" s="201"/>
    </row>
    <row r="155" spans="4:8" s="111" customFormat="1" x14ac:dyDescent="0.3">
      <c r="D155" s="209"/>
      <c r="H155" s="201"/>
    </row>
    <row r="156" spans="4:8" s="111" customFormat="1" x14ac:dyDescent="0.3">
      <c r="D156" s="209"/>
      <c r="H156" s="201"/>
    </row>
    <row r="157" spans="4:8" s="111" customFormat="1" x14ac:dyDescent="0.3">
      <c r="D157" s="209"/>
      <c r="H157" s="201"/>
    </row>
    <row r="158" spans="4:8" s="111" customFormat="1" x14ac:dyDescent="0.3">
      <c r="D158" s="209"/>
      <c r="H158" s="201"/>
    </row>
    <row r="159" spans="4:8" s="111" customFormat="1" x14ac:dyDescent="0.3">
      <c r="D159" s="209"/>
      <c r="H159" s="201"/>
    </row>
    <row r="160" spans="4:8" s="111" customFormat="1" x14ac:dyDescent="0.3">
      <c r="D160" s="209"/>
      <c r="H160" s="201"/>
    </row>
    <row r="161" spans="4:8" s="111" customFormat="1" x14ac:dyDescent="0.3">
      <c r="D161" s="209"/>
      <c r="H161" s="201"/>
    </row>
    <row r="162" spans="4:8" s="111" customFormat="1" x14ac:dyDescent="0.3">
      <c r="D162" s="209"/>
      <c r="H162" s="201"/>
    </row>
    <row r="163" spans="4:8" s="111" customFormat="1" x14ac:dyDescent="0.3">
      <c r="D163" s="209"/>
      <c r="H163" s="201"/>
    </row>
    <row r="164" spans="4:8" s="111" customFormat="1" x14ac:dyDescent="0.3">
      <c r="D164" s="209"/>
      <c r="H164" s="201"/>
    </row>
    <row r="165" spans="4:8" s="111" customFormat="1" x14ac:dyDescent="0.3">
      <c r="D165" s="209"/>
      <c r="H165" s="201"/>
    </row>
    <row r="166" spans="4:8" s="111" customFormat="1" x14ac:dyDescent="0.3">
      <c r="D166" s="209"/>
      <c r="H166" s="201"/>
    </row>
    <row r="167" spans="4:8" s="111" customFormat="1" x14ac:dyDescent="0.3">
      <c r="D167" s="209"/>
      <c r="H167" s="201"/>
    </row>
    <row r="168" spans="4:8" s="111" customFormat="1" x14ac:dyDescent="0.3">
      <c r="D168" s="209"/>
      <c r="H168" s="201"/>
    </row>
    <row r="169" spans="4:8" s="111" customFormat="1" x14ac:dyDescent="0.3">
      <c r="D169" s="209"/>
      <c r="H169" s="201"/>
    </row>
    <row r="170" spans="4:8" s="111" customFormat="1" x14ac:dyDescent="0.3">
      <c r="D170" s="209"/>
      <c r="H170" s="201"/>
    </row>
    <row r="171" spans="4:8" s="111" customFormat="1" x14ac:dyDescent="0.3">
      <c r="D171" s="209"/>
      <c r="H171" s="201"/>
    </row>
    <row r="172" spans="4:8" s="111" customFormat="1" x14ac:dyDescent="0.3">
      <c r="D172" s="209"/>
      <c r="H172" s="201"/>
    </row>
    <row r="173" spans="4:8" s="111" customFormat="1" x14ac:dyDescent="0.3">
      <c r="D173" s="209"/>
      <c r="H173" s="201"/>
    </row>
    <row r="174" spans="4:8" s="111" customFormat="1" x14ac:dyDescent="0.3">
      <c r="D174" s="209"/>
      <c r="H174" s="201"/>
    </row>
    <row r="175" spans="4:8" s="111" customFormat="1" x14ac:dyDescent="0.3">
      <c r="D175" s="209"/>
      <c r="H175" s="201"/>
    </row>
    <row r="176" spans="4:8" s="111" customFormat="1" x14ac:dyDescent="0.3">
      <c r="D176" s="209"/>
      <c r="H176" s="201"/>
    </row>
    <row r="177" spans="4:8" s="111" customFormat="1" x14ac:dyDescent="0.3">
      <c r="D177" s="209"/>
      <c r="H177" s="201"/>
    </row>
    <row r="178" spans="4:8" s="111" customFormat="1" x14ac:dyDescent="0.3">
      <c r="D178" s="209"/>
      <c r="H178" s="201"/>
    </row>
    <row r="179" spans="4:8" s="111" customFormat="1" x14ac:dyDescent="0.3">
      <c r="D179" s="209"/>
      <c r="H179" s="201"/>
    </row>
    <row r="180" spans="4:8" s="111" customFormat="1" x14ac:dyDescent="0.3">
      <c r="D180" s="209"/>
      <c r="H180" s="201"/>
    </row>
    <row r="181" spans="4:8" s="111" customFormat="1" x14ac:dyDescent="0.3">
      <c r="D181" s="209"/>
      <c r="H181" s="201"/>
    </row>
    <row r="182" spans="4:8" s="111" customFormat="1" x14ac:dyDescent="0.3">
      <c r="D182" s="209"/>
      <c r="H182" s="201"/>
    </row>
    <row r="183" spans="4:8" s="111" customFormat="1" x14ac:dyDescent="0.3">
      <c r="D183" s="209"/>
      <c r="H183" s="201"/>
    </row>
    <row r="184" spans="4:8" s="111" customFormat="1" x14ac:dyDescent="0.3">
      <c r="D184" s="209"/>
      <c r="H184" s="201"/>
    </row>
    <row r="185" spans="4:8" s="111" customFormat="1" x14ac:dyDescent="0.3">
      <c r="D185" s="209"/>
      <c r="H185" s="201"/>
    </row>
    <row r="186" spans="4:8" s="111" customFormat="1" x14ac:dyDescent="0.3">
      <c r="D186" s="209"/>
      <c r="H186" s="201"/>
    </row>
    <row r="187" spans="4:8" s="111" customFormat="1" x14ac:dyDescent="0.3">
      <c r="D187" s="209"/>
      <c r="H187" s="201"/>
    </row>
    <row r="188" spans="4:8" s="111" customFormat="1" x14ac:dyDescent="0.3">
      <c r="D188" s="209"/>
      <c r="H188" s="201"/>
    </row>
    <row r="189" spans="4:8" s="111" customFormat="1" x14ac:dyDescent="0.3">
      <c r="D189" s="209"/>
      <c r="H189" s="201"/>
    </row>
    <row r="190" spans="4:8" s="111" customFormat="1" x14ac:dyDescent="0.3">
      <c r="D190" s="209"/>
      <c r="H190" s="201"/>
    </row>
    <row r="191" spans="4:8" s="111" customFormat="1" x14ac:dyDescent="0.3">
      <c r="D191" s="209"/>
      <c r="H191" s="201"/>
    </row>
    <row r="192" spans="4:8" s="111" customFormat="1" x14ac:dyDescent="0.3">
      <c r="D192" s="209"/>
      <c r="H192" s="201"/>
    </row>
    <row r="193" spans="4:8" s="111" customFormat="1" x14ac:dyDescent="0.3">
      <c r="D193" s="209"/>
      <c r="H193" s="201"/>
    </row>
    <row r="194" spans="4:8" s="111" customFormat="1" x14ac:dyDescent="0.3">
      <c r="D194" s="209"/>
      <c r="H194" s="201"/>
    </row>
    <row r="195" spans="4:8" s="111" customFormat="1" x14ac:dyDescent="0.3">
      <c r="D195" s="209"/>
      <c r="H195" s="201"/>
    </row>
    <row r="196" spans="4:8" s="111" customFormat="1" x14ac:dyDescent="0.3">
      <c r="D196" s="209"/>
      <c r="H196" s="201"/>
    </row>
    <row r="197" spans="4:8" s="111" customFormat="1" x14ac:dyDescent="0.3">
      <c r="D197" s="209"/>
      <c r="H197" s="201"/>
    </row>
    <row r="198" spans="4:8" s="111" customFormat="1" x14ac:dyDescent="0.3">
      <c r="D198" s="209"/>
      <c r="H198" s="201"/>
    </row>
    <row r="199" spans="4:8" s="111" customFormat="1" x14ac:dyDescent="0.3">
      <c r="D199" s="209"/>
      <c r="H199" s="201"/>
    </row>
    <row r="200" spans="4:8" s="111" customFormat="1" x14ac:dyDescent="0.3">
      <c r="D200" s="209"/>
      <c r="H200" s="201"/>
    </row>
    <row r="201" spans="4:8" s="111" customFormat="1" x14ac:dyDescent="0.3">
      <c r="D201" s="209"/>
      <c r="H201" s="201"/>
    </row>
    <row r="202" spans="4:8" s="111" customFormat="1" x14ac:dyDescent="0.3">
      <c r="D202" s="209"/>
      <c r="H202" s="201"/>
    </row>
    <row r="203" spans="4:8" s="111" customFormat="1" x14ac:dyDescent="0.3">
      <c r="D203" s="209"/>
      <c r="H203" s="201"/>
    </row>
    <row r="204" spans="4:8" s="111" customFormat="1" x14ac:dyDescent="0.3">
      <c r="D204" s="209"/>
      <c r="H204" s="201"/>
    </row>
    <row r="205" spans="4:8" s="111" customFormat="1" x14ac:dyDescent="0.3">
      <c r="D205" s="209"/>
      <c r="H205" s="201"/>
    </row>
    <row r="206" spans="4:8" s="111" customFormat="1" x14ac:dyDescent="0.3">
      <c r="D206" s="209"/>
      <c r="H206" s="201"/>
    </row>
  </sheetData>
  <mergeCells count="4">
    <mergeCell ref="A1:F1"/>
    <mergeCell ref="A2:F2"/>
    <mergeCell ref="A3:F3"/>
    <mergeCell ref="A66:F66"/>
  </mergeCells>
  <phoneticPr fontId="10" type="noConversion"/>
  <printOptions horizontalCentered="1" verticalCentered="1"/>
  <pageMargins left="0.51181102362204722" right="0.31496062992125984" top="0.94488188976377963" bottom="1.1417322834645669" header="0.31496062992125984" footer="0.31496062992125984"/>
  <pageSetup scale="9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4"/>
  <sheetViews>
    <sheetView workbookViewId="0">
      <selection activeCell="D8" sqref="D8"/>
    </sheetView>
  </sheetViews>
  <sheetFormatPr baseColWidth="10" defaultColWidth="11.375" defaultRowHeight="15.75" x14ac:dyDescent="0.25"/>
  <cols>
    <col min="1" max="3" width="11.375" style="18"/>
    <col min="4" max="4" width="55.75" style="18" customWidth="1"/>
    <col min="5" max="16384" width="11.375" style="18"/>
  </cols>
  <sheetData>
    <row r="3" spans="1:4" ht="16.5" thickBot="1" x14ac:dyDescent="0.3"/>
    <row r="4" spans="1:4" ht="16.5" thickBot="1" x14ac:dyDescent="0.3">
      <c r="D4" s="21" t="s">
        <v>36</v>
      </c>
    </row>
    <row r="5" spans="1:4" ht="16.5" thickBot="1" x14ac:dyDescent="0.3">
      <c r="D5" s="22" t="s">
        <v>24</v>
      </c>
    </row>
    <row r="6" spans="1:4" ht="32.25" thickBot="1" x14ac:dyDescent="0.3">
      <c r="D6" s="7" t="s">
        <v>37</v>
      </c>
    </row>
    <row r="7" spans="1:4" ht="16.5" thickBot="1" x14ac:dyDescent="0.3">
      <c r="D7" s="22" t="s">
        <v>30</v>
      </c>
    </row>
    <row r="8" spans="1:4" ht="84" customHeight="1" x14ac:dyDescent="0.25">
      <c r="D8" s="14" t="s">
        <v>226</v>
      </c>
    </row>
    <row r="9" spans="1:4" ht="78.75" x14ac:dyDescent="0.25">
      <c r="D9" s="14" t="s">
        <v>227</v>
      </c>
    </row>
    <row r="10" spans="1:4" ht="48" thickBot="1" x14ac:dyDescent="0.3">
      <c r="D10" s="14" t="s">
        <v>228</v>
      </c>
    </row>
    <row r="11" spans="1:4" ht="16.5" thickBot="1" x14ac:dyDescent="0.3">
      <c r="A11" s="4"/>
      <c r="D11" s="53" t="s">
        <v>33</v>
      </c>
    </row>
    <row r="12" spans="1:4" ht="252.75" thickBot="1" x14ac:dyDescent="0.3">
      <c r="D12" s="54" t="s">
        <v>373</v>
      </c>
    </row>
    <row r="13" spans="1:4" x14ac:dyDescent="0.25">
      <c r="A13" s="4"/>
    </row>
    <row r="14" spans="1:4" x14ac:dyDescent="0.25">
      <c r="A14" s="4"/>
    </row>
  </sheetData>
  <phoneticPr fontId="10" type="noConversion"/>
  <pageMargins left="0.19685039370078741" right="0.98425196850393704" top="0" bottom="0"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24</vt:i4>
      </vt:variant>
    </vt:vector>
  </HeadingPairs>
  <TitlesOfParts>
    <vt:vector size="43" baseType="lpstr">
      <vt:lpstr>Guia Anexos 2017</vt:lpstr>
      <vt:lpstr>1 -Edo. Sit. Financiera</vt:lpstr>
      <vt:lpstr>G- ESF</vt:lpstr>
      <vt:lpstr>2- Edo. de Actividades</vt:lpstr>
      <vt:lpstr>G- EDO. ACT.</vt:lpstr>
      <vt:lpstr>3 - Edo. Vari. Haci. Pub.</vt:lpstr>
      <vt:lpstr>G- EVHP</vt:lpstr>
      <vt:lpstr>4 -Edo. de Cambios Sit. Financ.</vt:lpstr>
      <vt:lpstr>G- ECSF</vt:lpstr>
      <vt:lpstr>5 - Edo. de Flujo Efec.</vt:lpstr>
      <vt:lpstr>G- Flujo Efectivo</vt:lpstr>
      <vt:lpstr>6 - Edo. Ana. Activo</vt:lpstr>
      <vt:lpstr>G- Edo. Ana. Activo</vt:lpstr>
      <vt:lpstr>7 - Edo. Ana. Deu. y Pas.</vt:lpstr>
      <vt:lpstr>G- EADP</vt:lpstr>
      <vt:lpstr>8- Pasivos Contig.</vt:lpstr>
      <vt:lpstr>G-Pas. Cont.</vt:lpstr>
      <vt:lpstr>9.-Notas Edo. Financieros</vt:lpstr>
      <vt:lpstr>GeNotas</vt:lpstr>
      <vt:lpstr>'9.-Notas Edo. Financieros'!_GoBack</vt:lpstr>
      <vt:lpstr>'1 -Edo. Sit. Financiera'!Área_de_impresión</vt:lpstr>
      <vt:lpstr>'2- Edo. de Actividades'!Área_de_impresión</vt:lpstr>
      <vt:lpstr>'3 - Edo. Vari. Haci. Pub.'!Área_de_impresión</vt:lpstr>
      <vt:lpstr>'4 -Edo. de Cambios Sit. Financ.'!Área_de_impresión</vt:lpstr>
      <vt:lpstr>'5 - Edo. de Flujo Efec.'!Área_de_impresión</vt:lpstr>
      <vt:lpstr>'6 - Edo. Ana. Activo'!Área_de_impresión</vt:lpstr>
      <vt:lpstr>'7 - Edo. Ana. Deu. y Pas.'!Área_de_impresión</vt:lpstr>
      <vt:lpstr>'8- Pasivos Contig.'!Área_de_impresión</vt:lpstr>
      <vt:lpstr>'9.-Notas Edo. Financieros'!Área_de_impresión</vt:lpstr>
      <vt:lpstr>'G- EADP'!Área_de_impresión</vt:lpstr>
      <vt:lpstr>'G- EDO. ACT.'!Área_de_impresión</vt:lpstr>
      <vt:lpstr>'G- Edo. Ana. Activo'!Área_de_impresión</vt:lpstr>
      <vt:lpstr>'G- ESF'!Área_de_impresión</vt:lpstr>
      <vt:lpstr>'G- EVHP'!Área_de_impresión</vt:lpstr>
      <vt:lpstr>'G- Flujo Efectivo'!Área_de_impresión</vt:lpstr>
      <vt:lpstr>GeNotas!Área_de_impresión</vt:lpstr>
      <vt:lpstr>'G-Pas. Cont.'!Área_de_impresión</vt:lpstr>
      <vt:lpstr>'Guia Anexos 2017'!Área_de_impresión</vt:lpstr>
      <vt:lpstr>'G- Flujo Efectivo'!OLE_LINK1</vt:lpstr>
      <vt:lpstr>'2- Edo. de Actividades'!Títulos_a_imprimir</vt:lpstr>
      <vt:lpstr>'4 -Edo. de Cambios Sit. Financ.'!Títulos_a_imprimir</vt:lpstr>
      <vt:lpstr>'6 - Edo. Ana. Activo'!Títulos_a_imprimir</vt:lpstr>
      <vt:lpstr>'Guia Anexos 2017'!Títulos_a_imprimir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dc:creator>
  <cp:lastModifiedBy>smartinez</cp:lastModifiedBy>
  <cp:lastPrinted>2018-02-26T20:24:26Z</cp:lastPrinted>
  <dcterms:created xsi:type="dcterms:W3CDTF">2014-12-18T21:03:52Z</dcterms:created>
  <dcterms:modified xsi:type="dcterms:W3CDTF">2018-02-27T14:33:58Z</dcterms:modified>
</cp:coreProperties>
</file>