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PRIMER TRIMESTRE\ARVIZU\"/>
    </mc:Choice>
  </mc:AlternateContent>
  <bookViews>
    <workbookView xWindow="0" yWindow="0" windowWidth="20490" windowHeight="7650"/>
  </bookViews>
  <sheets>
    <sheet name="Fracción II 1er 2022" sheetId="1" r:id="rId1"/>
  </sheets>
  <externalReferences>
    <externalReference r:id="rId2"/>
  </externalReferences>
  <definedNames>
    <definedName name="_xlnm._FilterDatabase" localSheetId="0" hidden="1">'Fracción II 1er 2022'!$A$10:$U$48</definedName>
    <definedName name="_xlnm.Print_Area" localSheetId="0">'Fracción II 1er 2022'!$A$1:$U$55</definedName>
    <definedName name="_xlnm.Print_Titles" localSheetId="0">'Fracción II 1er 2022'!$1:$10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T44" i="1" s="1"/>
  <c r="U44" i="1" s="1"/>
  <c r="U43" i="1"/>
  <c r="R43" i="1"/>
  <c r="H43" i="1"/>
  <c r="A43" i="1"/>
  <c r="T42" i="1"/>
  <c r="R42" i="1"/>
  <c r="U42" i="1" s="1"/>
  <c r="H42" i="1"/>
  <c r="S41" i="1"/>
  <c r="R41" i="1"/>
  <c r="H41" i="1"/>
  <c r="T41" i="1" s="1"/>
  <c r="A41" i="1"/>
  <c r="S40" i="1"/>
  <c r="H40" i="1"/>
  <c r="T40" i="1" s="1"/>
  <c r="U40" i="1" s="1"/>
  <c r="R39" i="1"/>
  <c r="H39" i="1"/>
  <c r="T39" i="1" s="1"/>
  <c r="U39" i="1" s="1"/>
  <c r="T38" i="1"/>
  <c r="S38" i="1"/>
  <c r="R38" i="1"/>
  <c r="U38" i="1" s="1"/>
  <c r="H38" i="1"/>
  <c r="R37" i="1"/>
  <c r="H37" i="1"/>
  <c r="T37" i="1" s="1"/>
  <c r="A37" i="1"/>
  <c r="S36" i="1"/>
  <c r="R36" i="1"/>
  <c r="H36" i="1"/>
  <c r="T36" i="1" s="1"/>
  <c r="A36" i="1"/>
  <c r="T35" i="1"/>
  <c r="U35" i="1" s="1"/>
  <c r="H35" i="1"/>
  <c r="T34" i="1"/>
  <c r="U34" i="1" s="1"/>
  <c r="R34" i="1"/>
  <c r="H34" i="1"/>
  <c r="U33" i="1"/>
  <c r="R33" i="1"/>
  <c r="H33" i="1"/>
  <c r="A33" i="1"/>
  <c r="S32" i="1"/>
  <c r="R32" i="1"/>
  <c r="H32" i="1"/>
  <c r="T32" i="1" s="1"/>
  <c r="U31" i="1"/>
  <c r="T31" i="1"/>
  <c r="S31" i="1"/>
  <c r="R31" i="1"/>
  <c r="H31" i="1"/>
  <c r="A31" i="1"/>
  <c r="U30" i="1"/>
  <c r="T30" i="1"/>
  <c r="S30" i="1"/>
  <c r="R30" i="1"/>
  <c r="H30" i="1"/>
  <c r="T29" i="1"/>
  <c r="R29" i="1"/>
  <c r="U29" i="1" s="1"/>
  <c r="H29" i="1"/>
  <c r="A29" i="1"/>
  <c r="U28" i="1"/>
  <c r="H28" i="1"/>
  <c r="T27" i="1"/>
  <c r="U27" i="1" s="1"/>
  <c r="R27" i="1"/>
  <c r="H27" i="1"/>
  <c r="A27" i="1"/>
  <c r="U26" i="1"/>
  <c r="H26" i="1"/>
  <c r="U25" i="1"/>
  <c r="H25" i="1"/>
  <c r="A25" i="1"/>
  <c r="H24" i="1"/>
  <c r="T24" i="1" s="1"/>
  <c r="U24" i="1" s="1"/>
  <c r="H23" i="1"/>
  <c r="T23" i="1" s="1"/>
  <c r="U23" i="1" s="1"/>
  <c r="A23" i="1"/>
  <c r="U22" i="1"/>
  <c r="H22" i="1"/>
  <c r="U21" i="1"/>
  <c r="H21" i="1"/>
  <c r="A21" i="1"/>
  <c r="U20" i="1"/>
  <c r="H20" i="1"/>
  <c r="R19" i="1"/>
  <c r="U19" i="1" s="1"/>
  <c r="H19" i="1"/>
  <c r="A19" i="1"/>
  <c r="R18" i="1"/>
  <c r="U18" i="1" s="1"/>
  <c r="T17" i="1"/>
  <c r="U17" i="1" s="1"/>
  <c r="R17" i="1"/>
  <c r="A17" i="1"/>
  <c r="U16" i="1"/>
  <c r="T15" i="1"/>
  <c r="R15" i="1"/>
  <c r="U15" i="1" s="1"/>
  <c r="A15" i="1"/>
  <c r="T14" i="1"/>
  <c r="S14" i="1"/>
  <c r="R14" i="1"/>
  <c r="U14" i="1" s="1"/>
  <c r="U13" i="1"/>
  <c r="T13" i="1"/>
  <c r="S13" i="1"/>
  <c r="R13" i="1"/>
  <c r="A13" i="1"/>
  <c r="T12" i="1"/>
  <c r="T46" i="1" s="1"/>
  <c r="S12" i="1"/>
  <c r="R12" i="1"/>
  <c r="T11" i="1"/>
  <c r="S11" i="1"/>
  <c r="S46" i="1" s="1"/>
  <c r="R11" i="1"/>
  <c r="U11" i="1" s="1"/>
  <c r="U41" i="1" l="1"/>
  <c r="U37" i="1"/>
  <c r="U32" i="1"/>
  <c r="U36" i="1"/>
  <c r="R46" i="1"/>
  <c r="T47" i="1" s="1"/>
  <c r="U12" i="1"/>
  <c r="U48" i="1" s="1"/>
</calcChain>
</file>

<file path=xl/sharedStrings.xml><?xml version="1.0" encoding="utf-8"?>
<sst xmlns="http://schemas.openxmlformats.org/spreadsheetml/2006/main" count="121" uniqueCount="74">
  <si>
    <t>DESTINO DE LOS RECURSOS FEDERALES QUE RECIBEN LAS UNIVERSIDADES TECNOLÓGICAS Y POLITÉCNICAS</t>
  </si>
  <si>
    <t>En términos del artículo 36, fracción II, del Decreto de Presupuesto de Egresos de la Federación para el Ejercicio Fiscal 2022.</t>
  </si>
  <si>
    <t>El costo de nómina del personal directivo, administrativo, técnico y manual (ATM) y docente, identificando las distintas categorías y los tabuladores de remuneraciones por puesto, responsabilidad laboral y su lugar de ubicación.</t>
  </si>
  <si>
    <t>Cifras acumuladas desde enero al período que se reporta (PESOS).</t>
  </si>
  <si>
    <t>Enero - Marzo 2022</t>
  </si>
  <si>
    <t xml:space="preserve"> Fracción II</t>
  </si>
  <si>
    <t>UNIVERSIDAD TECNOLÓGICA DE QUERÉTARO</t>
  </si>
  <si>
    <t>Estructura de la Plantilla</t>
  </si>
  <si>
    <t>Categoria</t>
  </si>
  <si>
    <t xml:space="preserve">Tipo de personal </t>
  </si>
  <si>
    <t>Costo unitario bruto (pesos)</t>
  </si>
  <si>
    <t>Número de plazas</t>
  </si>
  <si>
    <t>Responsabilidad laboral</t>
  </si>
  <si>
    <t>Ubicación</t>
  </si>
  <si>
    <t>Costo total de la plantilla (Pesos)</t>
  </si>
  <si>
    <t>Enero</t>
  </si>
  <si>
    <t>Febrero</t>
  </si>
  <si>
    <t>Marzo</t>
  </si>
  <si>
    <t xml:space="preserve">Acumulado
Enero-Marzo </t>
  </si>
  <si>
    <t>RECTOR</t>
  </si>
  <si>
    <t>MANDOS SUPERIORES Y MEDIOS</t>
  </si>
  <si>
    <t>DIRECTIVO</t>
  </si>
  <si>
    <t>QUERÉTARO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</si>
  <si>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</si>
  <si>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</si>
  <si>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</si>
  <si>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</si>
  <si>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</si>
  <si>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</si>
  <si>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</si>
  <si>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>PROFESOR TITULAR "A"</t>
  </si>
  <si>
    <t>DOCENTE</t>
  </si>
  <si>
    <t>PROFESOR TITULAR "B"</t>
  </si>
  <si>
    <t>PROFESOR TITULAR "C"</t>
  </si>
  <si>
    <t>PROFESOR ASOCIADO "A"</t>
  </si>
  <si>
    <t>PROFESOR ASOCIADO "B"</t>
  </si>
  <si>
    <t>PROFESOR ASOCIADO "C"</t>
  </si>
  <si>
    <t>PROFESOR DE ASIGNATURA "B" (H/S/M)</t>
  </si>
  <si>
    <t>TÉCNICO ACADÉMICO "A"</t>
  </si>
  <si>
    <t>TÉCNICO ACADÉMICO "B"</t>
  </si>
  <si>
    <t>TÉCNICO ACADÉMICO "C"</t>
  </si>
  <si>
    <t>COORDINADOR</t>
  </si>
  <si>
    <t>ADMINISTRATIVO Y SECRETARIAL</t>
  </si>
  <si>
    <t>ADMINISTRATIVO</t>
  </si>
  <si>
    <t>INVESTIGADOR ESPECIALIZADO</t>
  </si>
  <si>
    <t>INGENIERO EN SISTEMAS</t>
  </si>
  <si>
    <t>ABOGADO</t>
  </si>
  <si>
    <t>JEFE DE OFICINA</t>
  </si>
  <si>
    <t>TÉCNICO BIBLIOTECARIO</t>
  </si>
  <si>
    <t>ATM</t>
  </si>
  <si>
    <t>ANALISTA ADMINISTRATIVO</t>
  </si>
  <si>
    <t>ENFERMERA</t>
  </si>
  <si>
    <t>TÉCNICO ESPECIALIZADO EN MTTO.</t>
  </si>
  <si>
    <t>CHOFER DEL RECTOR</t>
  </si>
  <si>
    <t>CHOFER ADMINISTRATIVO</t>
  </si>
  <si>
    <t>SECRETARIA DEL RECTOR</t>
  </si>
  <si>
    <t>ADMIN. Y SECRETARIAL</t>
  </si>
  <si>
    <t>SECRETARIA DE SECRETARIO</t>
  </si>
  <si>
    <t>SECRETARIA DE DIRECTOR DE ÁREA</t>
  </si>
  <si>
    <t>SECRETARIA DE SUBDIRECTOR DE ÁREA</t>
  </si>
  <si>
    <t>SECRETARIA DE JEFE DE DEPARTAMENTO</t>
  </si>
  <si>
    <t>Notas: *El número de plazas corresponde a las ocupadas considerando el número mayor,derivadas de los movimientos de personal de Altas, Bajas o Cambios de posición;  *en el costo unitario bruto se cita el sueldo preponderante del puesto, derivado de las condiciones laborales de cada empleado.Se integra la totalidad del costo de la nómina (50% estatal y 50% federal)ES IMPORTANTE INFORMAR QUE EL GASTO DE NOMINA CON U006 AL 31 DE MARZO 2022 ES POR $ 11,683,368.68</t>
  </si>
  <si>
    <t>A la percepción total se integra la prestación fija de despensa ( en términos del Convenio Laboral vigente de la UTEQ)* El costo total incluye el pago de las incidencias por quincena. * en el Profesor de Asignatura¨B¨ (H/S/M) se</t>
  </si>
  <si>
    <t>SUMA DEL MES</t>
  </si>
  <si>
    <t>ACUMULADO DEL TRIMESTRE</t>
  </si>
  <si>
    <t>se informa el número de plazas con pago de conformidad con a las cargas de materias/horas en apego al tope y monto</t>
  </si>
  <si>
    <t>SUMAS ACUMULADAS AL MES DE MARZO</t>
  </si>
  <si>
    <t>establecido en tabulador. Se Anexan  Analíticos del gasto de  Nómina Federal por ctaegorías.</t>
  </si>
  <si>
    <t>Se comunica que este Organismo tiene la más amplia disposición de hacer las aclaraciones pertinentes.</t>
  </si>
  <si>
    <t>M. EN C. JOSÉ CARLOS ARREDONDO VELÁZQUEZ</t>
  </si>
  <si>
    <t>MDCO. APOLINAR VILLEGAS ARCOS</t>
  </si>
  <si>
    <t>RECTOR DE LA UNIVERSIDAD TECNOLÓGICA</t>
  </si>
  <si>
    <t>SECRETARIO DE ADMINISTRACIÓN Y FINANZAS</t>
  </si>
  <si>
    <t>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</si>
</sst>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Montserrat"/>
      <family val="3"/>
    </font>
    <font>
      <sz val="10"/>
      <name val="Montserrat"/>
      <family val="3"/>
    </font>
    <font>
      <sz val="11"/>
      <color theme="0"/>
      <name val="Montserrat"/>
      <family val="3"/>
    </font>
    <font>
      <b/>
      <sz val="9"/>
      <color theme="0"/>
      <name val="Montserrat"/>
      <family val="3"/>
    </font>
    <font>
      <sz val="10"/>
      <color theme="0"/>
      <name val="Montserrat"/>
      <family val="3"/>
    </font>
    <font>
      <b/>
      <sz val="14"/>
      <name val="Montserrat"/>
      <family val="3"/>
    </font>
    <font>
      <b/>
      <sz val="11"/>
      <name val="Montserrat"/>
      <family val="3"/>
    </font>
    <font>
      <b/>
      <sz val="10"/>
      <color theme="0"/>
      <name val="Montserrat"/>
      <family val="3"/>
    </font>
    <font>
      <b/>
      <sz val="12"/>
      <name val="Montserrat"/>
      <family val="3"/>
    </font>
    <font>
      <b/>
      <sz val="9"/>
      <name val="Montserrat"/>
      <family val="3"/>
    </font>
    <font>
      <sz val="11"/>
      <name val="Montserrat"/>
      <family val="3"/>
    </font>
    <font>
      <sz val="9"/>
      <name val="Montserrat"/>
      <family val="3"/>
    </font>
    <font>
      <b/>
      <sz val="10"/>
      <name val="Montserrat"/>
      <family val="3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2" fillId="2" borderId="0" xfId="1" quotePrefix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6" fillId="2" borderId="0" xfId="1" applyFont="1" applyFill="1"/>
    <xf numFmtId="0" fontId="9" fillId="2" borderId="0" xfId="1" quotePrefix="1" applyFont="1" applyFill="1" applyAlignment="1">
      <alignment horizontal="center" vertical="center" wrapText="1"/>
    </xf>
    <xf numFmtId="0" fontId="10" fillId="0" borderId="0" xfId="1" applyFont="1" applyBorder="1"/>
    <xf numFmtId="164" fontId="11" fillId="0" borderId="0" xfId="1" applyNumberFormat="1" applyFont="1" applyBorder="1"/>
    <xf numFmtId="0" fontId="10" fillId="0" borderId="4" xfId="1" applyFont="1" applyBorder="1"/>
    <xf numFmtId="43" fontId="11" fillId="0" borderId="0" xfId="1" applyNumberFormat="1" applyFont="1" applyBorder="1"/>
    <xf numFmtId="3" fontId="12" fillId="0" borderId="5" xfId="1" applyNumberFormat="1" applyFont="1" applyBorder="1" applyAlignment="1">
      <alignment horizontal="center" vertical="center" wrapText="1"/>
    </xf>
    <xf numFmtId="3" fontId="12" fillId="0" borderId="6" xfId="1" applyNumberFormat="1" applyFont="1" applyBorder="1" applyAlignment="1">
      <alignment horizontal="left" vertical="center"/>
    </xf>
    <xf numFmtId="3" fontId="12" fillId="0" borderId="6" xfId="1" applyNumberFormat="1" applyFont="1" applyBorder="1" applyAlignment="1">
      <alignment vertical="center"/>
    </xf>
    <xf numFmtId="3" fontId="12" fillId="0" borderId="6" xfId="1" applyNumberFormat="1" applyFont="1" applyBorder="1" applyAlignment="1">
      <alignment horizontal="center" vertical="center" wrapText="1"/>
    </xf>
    <xf numFmtId="4" fontId="12" fillId="0" borderId="6" xfId="2" applyNumberFormat="1" applyFont="1" applyFill="1" applyBorder="1" applyAlignment="1">
      <alignment horizontal="right" vertical="center"/>
    </xf>
    <xf numFmtId="3" fontId="12" fillId="0" borderId="6" xfId="1" applyNumberFormat="1" applyFont="1" applyBorder="1" applyAlignment="1">
      <alignment horizontal="right" vertical="center"/>
    </xf>
    <xf numFmtId="3" fontId="12" fillId="0" borderId="6" xfId="1" applyNumberFormat="1" applyFont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center" vertical="center" wrapText="1"/>
    </xf>
    <xf numFmtId="4" fontId="12" fillId="0" borderId="6" xfId="1" applyNumberFormat="1" applyFont="1" applyBorder="1" applyAlignment="1">
      <alignment vertical="center"/>
    </xf>
    <xf numFmtId="4" fontId="12" fillId="0" borderId="7" xfId="1" applyNumberFormat="1" applyFont="1" applyBorder="1" applyAlignment="1">
      <alignment vertical="center"/>
    </xf>
    <xf numFmtId="3" fontId="12" fillId="0" borderId="8" xfId="1" applyNumberFormat="1" applyFont="1" applyBorder="1" applyAlignment="1">
      <alignment horizontal="center" vertical="center" wrapText="1"/>
    </xf>
    <xf numFmtId="3" fontId="12" fillId="0" borderId="0" xfId="1" applyNumberFormat="1" applyFont="1" applyBorder="1" applyAlignment="1">
      <alignment horizontal="left" vertical="center"/>
    </xf>
    <xf numFmtId="3" fontId="12" fillId="0" borderId="0" xfId="1" applyNumberFormat="1" applyFont="1" applyBorder="1" applyAlignment="1">
      <alignment vertical="center"/>
    </xf>
    <xf numFmtId="3" fontId="12" fillId="0" borderId="0" xfId="1" applyNumberFormat="1" applyFont="1" applyBorder="1" applyAlignment="1">
      <alignment horizontal="center" vertical="center" wrapText="1"/>
    </xf>
    <xf numFmtId="4" fontId="12" fillId="0" borderId="0" xfId="2" applyNumberFormat="1" applyFont="1" applyFill="1" applyBorder="1" applyAlignment="1">
      <alignment vertical="center"/>
    </xf>
    <xf numFmtId="3" fontId="12" fillId="0" borderId="0" xfId="1" applyNumberFormat="1" applyFont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Border="1" applyAlignment="1">
      <alignment vertical="center"/>
    </xf>
    <xf numFmtId="4" fontId="12" fillId="0" borderId="9" xfId="1" applyNumberFormat="1" applyFont="1" applyBorder="1" applyAlignment="1">
      <alignment vertical="center"/>
    </xf>
    <xf numFmtId="4" fontId="12" fillId="0" borderId="0" xfId="2" applyNumberFormat="1" applyFont="1" applyFill="1" applyBorder="1" applyAlignment="1">
      <alignment horizontal="right" vertical="center"/>
    </xf>
    <xf numFmtId="3" fontId="13" fillId="0" borderId="0" xfId="1" applyNumberFormat="1" applyFont="1" applyBorder="1" applyAlignment="1">
      <alignment horizontal="center" vertical="center"/>
    </xf>
    <xf numFmtId="3" fontId="12" fillId="0" borderId="8" xfId="1" applyNumberFormat="1" applyFont="1" applyBorder="1" applyAlignment="1">
      <alignment vertical="center"/>
    </xf>
    <xf numFmtId="3" fontId="12" fillId="0" borderId="10" xfId="1" applyNumberFormat="1" applyFont="1" applyBorder="1" applyAlignment="1">
      <alignment horizontal="center" vertical="center" wrapText="1"/>
    </xf>
    <xf numFmtId="3" fontId="12" fillId="0" borderId="10" xfId="1" applyNumberFormat="1" applyFont="1" applyBorder="1" applyAlignment="1">
      <alignment horizontal="center" vertical="center"/>
    </xf>
    <xf numFmtId="3" fontId="12" fillId="0" borderId="10" xfId="1" applyNumberFormat="1" applyFont="1" applyBorder="1" applyAlignment="1">
      <alignment vertical="center"/>
    </xf>
    <xf numFmtId="3" fontId="13" fillId="0" borderId="10" xfId="1" applyNumberFormat="1" applyFont="1" applyFill="1" applyBorder="1" applyAlignment="1">
      <alignment horizontal="center" vertical="center" wrapText="1"/>
    </xf>
    <xf numFmtId="4" fontId="12" fillId="0" borderId="10" xfId="1" applyNumberFormat="1" applyFont="1" applyBorder="1" applyAlignment="1">
      <alignment vertical="center"/>
    </xf>
    <xf numFmtId="4" fontId="12" fillId="0" borderId="11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horizontal="left" vertical="center" wrapText="1"/>
    </xf>
    <xf numFmtId="3" fontId="12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vertical="center"/>
    </xf>
    <xf numFmtId="3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left" vertical="center" wrapText="1"/>
    </xf>
    <xf numFmtId="3" fontId="3" fillId="0" borderId="12" xfId="1" applyNumberFormat="1" applyFont="1" applyBorder="1" applyAlignment="1">
      <alignment horizontal="left" vertical="center" wrapText="1"/>
    </xf>
    <xf numFmtId="3" fontId="8" fillId="0" borderId="13" xfId="1" applyNumberFormat="1" applyFont="1" applyBorder="1" applyAlignment="1">
      <alignment horizontal="right" vertical="center"/>
    </xf>
    <xf numFmtId="3" fontId="12" fillId="0" borderId="14" xfId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2" fillId="0" borderId="16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vertical="center"/>
    </xf>
    <xf numFmtId="4" fontId="3" fillId="0" borderId="0" xfId="1" applyNumberFormat="1" applyFont="1"/>
    <xf numFmtId="0" fontId="3" fillId="0" borderId="0" xfId="1" applyFont="1" applyBorder="1"/>
    <xf numFmtId="0" fontId="15" fillId="0" borderId="17" xfId="1" applyFont="1" applyBorder="1" applyAlignment="1">
      <alignment horizontal="center"/>
    </xf>
    <xf numFmtId="0" fontId="16" fillId="0" borderId="0" xfId="1" applyFont="1"/>
    <xf numFmtId="0" fontId="16" fillId="0" borderId="17" xfId="1" applyFont="1" applyBorder="1" applyAlignment="1">
      <alignment horizontal="center"/>
    </xf>
    <xf numFmtId="0" fontId="16" fillId="0" borderId="0" xfId="1" applyFont="1" applyBorder="1"/>
    <xf numFmtId="0" fontId="17" fillId="0" borderId="0" xfId="1" applyFont="1"/>
    <xf numFmtId="0" fontId="14" fillId="0" borderId="0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16" fillId="0" borderId="0" xfId="1" applyFont="1" applyAlignment="1"/>
    <xf numFmtId="0" fontId="17" fillId="0" borderId="0" xfId="1" applyFont="1" applyBorder="1" applyAlignment="1">
      <alignment horizontal="center"/>
    </xf>
    <xf numFmtId="0" fontId="17" fillId="0" borderId="0" xfId="1" applyFont="1" applyBorder="1"/>
    <xf numFmtId="0" fontId="17" fillId="0" borderId="0" xfId="1" applyFont="1" applyBorder="1" applyAlignment="1">
      <alignment horizontal="center"/>
    </xf>
  </cellXfs>
  <cellStyles count="3">
    <cellStyle name="Millare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2/ART%2036/PRIMER%20TRIMESTRE/PAPELES%20DE%20TRABAJO/2022-1%20FORMATO%20ART.33%20UTEQ%20%20PRIM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2"/>
      <sheetName val="Fracción II 1er 2022"/>
      <sheetName val="Fracción II 2do 2022"/>
      <sheetName val="Fracción II 3er 2022"/>
      <sheetName val="Fracción II 4to 2022"/>
      <sheetName val="Fracción III 1er 2022"/>
      <sheetName val="Fracción III 2do 2022"/>
      <sheetName val="Fracción III 3er 2022"/>
      <sheetName val="Fracción III 4to 2022"/>
      <sheetName val="Fracción IV"/>
      <sheetName val="Fracción V "/>
    </sheetNames>
    <sheetDataSet>
      <sheetData sheetId="0">
        <row r="1">
          <cell r="A1" t="str">
            <v>NOMBRE DE LA UNIVERSIDAD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U57"/>
  <sheetViews>
    <sheetView tabSelected="1" topLeftCell="A34" zoomScale="96" zoomScaleNormal="96" workbookViewId="0">
      <selection activeCell="B13" sqref="B13"/>
    </sheetView>
  </sheetViews>
  <sheetFormatPr baseColWidth="10" defaultColWidth="9.140625" defaultRowHeight="13.5"/>
  <cols>
    <col min="1" max="1" width="14.28515625" style="2" customWidth="1"/>
    <col min="2" max="2" width="41" style="2" customWidth="1"/>
    <col min="3" max="3" width="1.140625" style="2" customWidth="1"/>
    <col min="4" max="4" width="21.42578125" style="2" customWidth="1"/>
    <col min="5" max="5" width="2.42578125" style="2" customWidth="1"/>
    <col min="6" max="6" width="12" style="2" customWidth="1"/>
    <col min="7" max="7" width="12.85546875" style="2" bestFit="1" customWidth="1"/>
    <col min="8" max="8" width="13.5703125" style="2" customWidth="1"/>
    <col min="9" max="9" width="1.42578125" style="2" customWidth="1"/>
    <col min="10" max="10" width="8.5703125" style="2" customWidth="1"/>
    <col min="11" max="11" width="9.28515625" style="2" customWidth="1"/>
    <col min="12" max="12" width="10.85546875" style="2" customWidth="1"/>
    <col min="13" max="13" width="1.5703125" style="2" customWidth="1"/>
    <col min="14" max="14" width="21.5703125" style="2" customWidth="1"/>
    <col min="15" max="15" width="2" style="2" customWidth="1"/>
    <col min="16" max="16" width="12.7109375" style="2" customWidth="1"/>
    <col min="17" max="17" width="1.85546875" style="2" customWidth="1"/>
    <col min="18" max="19" width="16.85546875" style="2" bestFit="1" customWidth="1"/>
    <col min="20" max="21" width="18.140625" style="2" bestFit="1" customWidth="1"/>
    <col min="22" max="16384" width="9.140625" style="2"/>
  </cols>
  <sheetData>
    <row r="1" spans="1:2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100000000000001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</row>
    <row r="3" spans="1:21" ht="20.100000000000001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1"/>
    </row>
    <row r="4" spans="1:21" ht="20.100000000000001" customHeight="1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"/>
    </row>
    <row r="5" spans="1:21" ht="20.100000000000001" customHeight="1">
      <c r="A5" s="1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"/>
    </row>
    <row r="6" spans="1:21" ht="15" customHeight="1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</row>
    <row r="7" spans="1:21" ht="30" customHeight="1">
      <c r="A7" s="13" t="s">
        <v>6</v>
      </c>
      <c r="B7" s="14" t="s">
        <v>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5"/>
      <c r="T7" s="15"/>
      <c r="U7" s="16"/>
    </row>
    <row r="8" spans="1:21" ht="30" customHeight="1">
      <c r="A8" s="13"/>
      <c r="B8" s="17" t="s">
        <v>8</v>
      </c>
      <c r="C8" s="18"/>
      <c r="D8" s="17" t="s">
        <v>9</v>
      </c>
      <c r="E8" s="18"/>
      <c r="F8" s="19" t="s">
        <v>10</v>
      </c>
      <c r="G8" s="19"/>
      <c r="H8" s="19"/>
      <c r="I8" s="18"/>
      <c r="J8" s="19" t="s">
        <v>11</v>
      </c>
      <c r="K8" s="19"/>
      <c r="L8" s="19"/>
      <c r="M8" s="18"/>
      <c r="N8" s="17" t="s">
        <v>12</v>
      </c>
      <c r="O8" s="18"/>
      <c r="P8" s="17" t="s">
        <v>13</v>
      </c>
      <c r="Q8" s="16"/>
      <c r="R8" s="14" t="s">
        <v>14</v>
      </c>
      <c r="S8" s="14"/>
      <c r="T8" s="14"/>
      <c r="U8" s="14"/>
    </row>
    <row r="9" spans="1:21" ht="30" customHeight="1">
      <c r="A9" s="20"/>
      <c r="B9" s="21"/>
      <c r="C9" s="21"/>
      <c r="D9" s="21"/>
      <c r="E9" s="21"/>
      <c r="F9" s="18" t="s">
        <v>15</v>
      </c>
      <c r="G9" s="18" t="s">
        <v>16</v>
      </c>
      <c r="H9" s="18" t="s">
        <v>17</v>
      </c>
      <c r="I9" s="21"/>
      <c r="J9" s="18" t="s">
        <v>15</v>
      </c>
      <c r="K9" s="18" t="s">
        <v>16</v>
      </c>
      <c r="L9" s="18" t="s">
        <v>17</v>
      </c>
      <c r="M9" s="21"/>
      <c r="N9" s="21"/>
      <c r="O9" s="21"/>
      <c r="P9" s="21"/>
      <c r="Q9" s="21"/>
      <c r="R9" s="18" t="s">
        <v>15</v>
      </c>
      <c r="S9" s="18" t="s">
        <v>16</v>
      </c>
      <c r="T9" s="18" t="s">
        <v>17</v>
      </c>
      <c r="U9" s="22" t="s">
        <v>18</v>
      </c>
    </row>
    <row r="10" spans="1:21" ht="17.25" customHeight="1" thickBot="1">
      <c r="A10" s="23"/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3"/>
      <c r="N10" s="25"/>
      <c r="O10" s="23"/>
      <c r="P10" s="23"/>
      <c r="Q10" s="23"/>
      <c r="R10" s="26"/>
      <c r="S10" s="26"/>
      <c r="T10" s="26"/>
      <c r="U10" s="26"/>
    </row>
    <row r="11" spans="1:21" ht="20.25" customHeight="1">
      <c r="A11" s="27" t="s">
        <v>6</v>
      </c>
      <c r="B11" s="28" t="s">
        <v>19</v>
      </c>
      <c r="C11" s="29"/>
      <c r="D11" s="30" t="s">
        <v>20</v>
      </c>
      <c r="E11" s="29"/>
      <c r="F11" s="31">
        <v>79286.95</v>
      </c>
      <c r="G11" s="31">
        <v>79286.95</v>
      </c>
      <c r="H11" s="31">
        <v>79286.95</v>
      </c>
      <c r="I11" s="32"/>
      <c r="J11" s="33">
        <v>1</v>
      </c>
      <c r="K11" s="33">
        <v>1</v>
      </c>
      <c r="L11" s="33">
        <v>1</v>
      </c>
      <c r="M11" s="32"/>
      <c r="N11" s="34" t="s">
        <v>21</v>
      </c>
      <c r="O11" s="33"/>
      <c r="P11" s="30" t="s">
        <v>22</v>
      </c>
      <c r="Q11" s="32"/>
      <c r="R11" s="35">
        <f>F11*J11</f>
        <v>79286.95</v>
      </c>
      <c r="S11" s="35">
        <f t="shared" ref="S11:T24" si="0">G11*K11</f>
        <v>79286.95</v>
      </c>
      <c r="T11" s="35">
        <f t="shared" si="0"/>
        <v>79286.95</v>
      </c>
      <c r="U11" s="36">
        <f>(R11+S11+T11)</f>
        <v>237860.84999999998</v>
      </c>
    </row>
    <row r="12" spans="1:21" ht="15">
      <c r="A12" s="37"/>
      <c r="B12" s="38" t="s">
        <v>23</v>
      </c>
      <c r="C12" s="39"/>
      <c r="D12" s="40"/>
      <c r="E12" s="39"/>
      <c r="F12" s="41">
        <v>58640</v>
      </c>
      <c r="G12" s="41">
        <v>58640</v>
      </c>
      <c r="H12" s="41">
        <v>58640</v>
      </c>
      <c r="I12" s="39"/>
      <c r="J12" s="42">
        <v>1</v>
      </c>
      <c r="K12" s="42">
        <v>1</v>
      </c>
      <c r="L12" s="42">
        <v>1</v>
      </c>
      <c r="M12" s="39"/>
      <c r="N12" s="43" t="s">
        <v>21</v>
      </c>
      <c r="O12" s="42"/>
      <c r="P12" s="40"/>
      <c r="Q12" s="39"/>
      <c r="R12" s="44">
        <f t="shared" ref="R12:S43" si="1">F12*J12</f>
        <v>58640</v>
      </c>
      <c r="S12" s="44">
        <f t="shared" si="0"/>
        <v>58640</v>
      </c>
      <c r="T12" s="44">
        <f t="shared" si="0"/>
        <v>58640</v>
      </c>
      <c r="U12" s="45">
        <f t="shared" ref="U12:U44" si="2">(R12+S12+T12)</f>
        <v>175920</v>
      </c>
    </row>
    <row r="13" spans="1:21" ht="15">
      <c r="A13" s="37" t="str">
        <f>'[1]Hoja de trabajo'!$A$1</f>
        <v>NOMBRE DE LA UNIVERSIDAD</v>
      </c>
      <c r="B13" s="38" t="s">
        <v>24</v>
      </c>
      <c r="C13" s="39"/>
      <c r="D13" s="40"/>
      <c r="E13" s="39"/>
      <c r="F13" s="41">
        <v>51553</v>
      </c>
      <c r="G13" s="41">
        <v>51553</v>
      </c>
      <c r="H13" s="41">
        <v>51553</v>
      </c>
      <c r="I13" s="39"/>
      <c r="J13" s="42">
        <v>1</v>
      </c>
      <c r="K13" s="42">
        <v>1</v>
      </c>
      <c r="L13" s="42">
        <v>1</v>
      </c>
      <c r="M13" s="39"/>
      <c r="N13" s="43" t="s">
        <v>21</v>
      </c>
      <c r="O13" s="42"/>
      <c r="P13" s="40"/>
      <c r="Q13" s="39"/>
      <c r="R13" s="44">
        <f t="shared" si="1"/>
        <v>51553</v>
      </c>
      <c r="S13" s="44">
        <f t="shared" si="0"/>
        <v>51553</v>
      </c>
      <c r="T13" s="44">
        <f t="shared" si="0"/>
        <v>51553</v>
      </c>
      <c r="U13" s="45">
        <f t="shared" si="2"/>
        <v>154659</v>
      </c>
    </row>
    <row r="14" spans="1:21" ht="15">
      <c r="A14" s="37"/>
      <c r="B14" s="38" t="s">
        <v>25</v>
      </c>
      <c r="C14" s="39"/>
      <c r="D14" s="40"/>
      <c r="E14" s="39"/>
      <c r="F14" s="41">
        <v>49006</v>
      </c>
      <c r="G14" s="41">
        <v>49006</v>
      </c>
      <c r="H14" s="41">
        <v>49006</v>
      </c>
      <c r="I14" s="39"/>
      <c r="J14" s="42">
        <v>1</v>
      </c>
      <c r="K14" s="42">
        <v>1</v>
      </c>
      <c r="L14" s="42">
        <v>1</v>
      </c>
      <c r="M14" s="39"/>
      <c r="N14" s="43" t="s">
        <v>21</v>
      </c>
      <c r="O14" s="42"/>
      <c r="P14" s="40"/>
      <c r="Q14" s="39"/>
      <c r="R14" s="44">
        <f t="shared" si="1"/>
        <v>49006</v>
      </c>
      <c r="S14" s="44">
        <f t="shared" si="0"/>
        <v>49006</v>
      </c>
      <c r="T14" s="44">
        <f t="shared" si="0"/>
        <v>49006</v>
      </c>
      <c r="U14" s="45">
        <f t="shared" si="2"/>
        <v>147018</v>
      </c>
    </row>
    <row r="15" spans="1:21" ht="15">
      <c r="A15" s="37" t="str">
        <f>'[1]Hoja de trabajo'!$A$1</f>
        <v>NOMBRE DE LA UNIVERSIDAD</v>
      </c>
      <c r="B15" s="38" t="s">
        <v>26</v>
      </c>
      <c r="C15" s="39"/>
      <c r="D15" s="40"/>
      <c r="E15" s="39"/>
      <c r="F15" s="41">
        <v>46878</v>
      </c>
      <c r="G15" s="41">
        <v>46878</v>
      </c>
      <c r="H15" s="41">
        <v>46878</v>
      </c>
      <c r="I15" s="39"/>
      <c r="J15" s="42">
        <v>1</v>
      </c>
      <c r="K15" s="42">
        <v>1</v>
      </c>
      <c r="L15" s="42">
        <v>1</v>
      </c>
      <c r="M15" s="39"/>
      <c r="N15" s="43" t="s">
        <v>21</v>
      </c>
      <c r="O15" s="42"/>
      <c r="P15" s="40"/>
      <c r="Q15" s="39"/>
      <c r="R15" s="44">
        <f t="shared" si="1"/>
        <v>46878</v>
      </c>
      <c r="S15" s="44">
        <v>46878</v>
      </c>
      <c r="T15" s="44">
        <f t="shared" si="0"/>
        <v>46878</v>
      </c>
      <c r="U15" s="45">
        <f>(R15+S15+T15)</f>
        <v>140634</v>
      </c>
    </row>
    <row r="16" spans="1:21" ht="15">
      <c r="A16" s="37"/>
      <c r="B16" s="38" t="s">
        <v>27</v>
      </c>
      <c r="C16" s="39"/>
      <c r="D16" s="40"/>
      <c r="E16" s="39"/>
      <c r="F16" s="41">
        <v>49006</v>
      </c>
      <c r="G16" s="41">
        <v>49006</v>
      </c>
      <c r="H16" s="41">
        <v>49006</v>
      </c>
      <c r="I16" s="39"/>
      <c r="J16" s="42">
        <v>10</v>
      </c>
      <c r="K16" s="42">
        <v>10</v>
      </c>
      <c r="L16" s="42">
        <v>10</v>
      </c>
      <c r="M16" s="39"/>
      <c r="N16" s="43" t="s">
        <v>21</v>
      </c>
      <c r="O16" s="42"/>
      <c r="P16" s="40"/>
      <c r="Q16" s="39"/>
      <c r="R16" s="44">
        <v>485956.2</v>
      </c>
      <c r="S16" s="44">
        <v>485956.2</v>
      </c>
      <c r="T16" s="44">
        <v>485956.2</v>
      </c>
      <c r="U16" s="45">
        <f>(R16+S16+T16)</f>
        <v>1457868.6</v>
      </c>
    </row>
    <row r="17" spans="1:21" ht="15">
      <c r="A17" s="37" t="str">
        <f>'[1]Hoja de trabajo'!$A$1</f>
        <v>NOMBRE DE LA UNIVERSIDAD</v>
      </c>
      <c r="B17" s="38" t="s">
        <v>28</v>
      </c>
      <c r="C17" s="39"/>
      <c r="D17" s="40"/>
      <c r="E17" s="39"/>
      <c r="F17" s="41">
        <v>34614.15</v>
      </c>
      <c r="G17" s="41">
        <v>34614.15</v>
      </c>
      <c r="H17" s="41">
        <v>34614.15</v>
      </c>
      <c r="I17" s="39"/>
      <c r="J17" s="42">
        <v>8</v>
      </c>
      <c r="K17" s="42">
        <v>8</v>
      </c>
      <c r="L17" s="42">
        <v>8</v>
      </c>
      <c r="M17" s="39"/>
      <c r="N17" s="43" t="s">
        <v>21</v>
      </c>
      <c r="O17" s="42"/>
      <c r="P17" s="40"/>
      <c r="Q17" s="39"/>
      <c r="R17" s="44">
        <f t="shared" si="1"/>
        <v>276913.2</v>
      </c>
      <c r="S17" s="44">
        <v>259833.63</v>
      </c>
      <c r="T17" s="44">
        <f t="shared" si="0"/>
        <v>276913.2</v>
      </c>
      <c r="U17" s="45">
        <f>(R17+S17+T17)</f>
        <v>813660.03</v>
      </c>
    </row>
    <row r="18" spans="1:21" ht="15">
      <c r="A18" s="37"/>
      <c r="B18" s="38" t="s">
        <v>29</v>
      </c>
      <c r="C18" s="39"/>
      <c r="D18" s="40"/>
      <c r="E18" s="39"/>
      <c r="F18" s="41">
        <v>25371.599999999999</v>
      </c>
      <c r="G18" s="41">
        <v>25371.599999999999</v>
      </c>
      <c r="H18" s="41">
        <v>25371.599999999999</v>
      </c>
      <c r="I18" s="39"/>
      <c r="J18" s="42">
        <v>17</v>
      </c>
      <c r="K18" s="42">
        <v>17</v>
      </c>
      <c r="L18" s="42">
        <v>18</v>
      </c>
      <c r="M18" s="39"/>
      <c r="N18" s="43" t="s">
        <v>21</v>
      </c>
      <c r="O18" s="42"/>
      <c r="P18" s="40"/>
      <c r="Q18" s="39"/>
      <c r="R18" s="44">
        <f t="shared" si="1"/>
        <v>431317.19999999995</v>
      </c>
      <c r="S18" s="44">
        <v>431317.2</v>
      </c>
      <c r="T18" s="44">
        <v>444003</v>
      </c>
      <c r="U18" s="45">
        <f>(R18+S18+T18)</f>
        <v>1306637.3999999999</v>
      </c>
    </row>
    <row r="19" spans="1:21" ht="15">
      <c r="A19" s="37" t="str">
        <f>'[1]Hoja de trabajo'!$A$1</f>
        <v>NOMBRE DE LA UNIVERSIDAD</v>
      </c>
      <c r="B19" s="38" t="s">
        <v>30</v>
      </c>
      <c r="C19" s="39"/>
      <c r="D19" s="42" t="s">
        <v>31</v>
      </c>
      <c r="E19" s="39"/>
      <c r="F19" s="41">
        <v>22453.599999999999</v>
      </c>
      <c r="G19" s="41">
        <v>22453.599999999999</v>
      </c>
      <c r="H19" s="46">
        <f>+G19</f>
        <v>22453.599999999999</v>
      </c>
      <c r="I19" s="39"/>
      <c r="J19" s="42">
        <v>9</v>
      </c>
      <c r="K19" s="42">
        <v>9</v>
      </c>
      <c r="L19" s="42">
        <v>9</v>
      </c>
      <c r="M19" s="39"/>
      <c r="N19" s="47" t="s">
        <v>31</v>
      </c>
      <c r="O19" s="42"/>
      <c r="P19" s="40"/>
      <c r="Q19" s="39"/>
      <c r="R19" s="44">
        <f t="shared" si="1"/>
        <v>202082.4</v>
      </c>
      <c r="S19" s="44">
        <v>179628.79999999999</v>
      </c>
      <c r="T19" s="44">
        <v>179628.79999999999</v>
      </c>
      <c r="U19" s="45">
        <f t="shared" si="2"/>
        <v>561340</v>
      </c>
    </row>
    <row r="20" spans="1:21" ht="15">
      <c r="A20" s="37"/>
      <c r="B20" s="38" t="s">
        <v>32</v>
      </c>
      <c r="C20" s="39"/>
      <c r="D20" s="42" t="s">
        <v>31</v>
      </c>
      <c r="E20" s="39"/>
      <c r="F20" s="41">
        <v>26431.35</v>
      </c>
      <c r="G20" s="41">
        <v>26431.35</v>
      </c>
      <c r="H20" s="46">
        <f t="shared" ref="H20:H44" si="3">+G20</f>
        <v>26431.35</v>
      </c>
      <c r="I20" s="39"/>
      <c r="J20" s="42">
        <v>12</v>
      </c>
      <c r="K20" s="42">
        <v>12</v>
      </c>
      <c r="L20" s="42">
        <v>11</v>
      </c>
      <c r="M20" s="39"/>
      <c r="N20" s="47" t="s">
        <v>31</v>
      </c>
      <c r="O20" s="42"/>
      <c r="P20" s="40"/>
      <c r="Q20" s="39"/>
      <c r="R20" s="44">
        <v>309029.21999999997</v>
      </c>
      <c r="S20" s="44">
        <v>299417.83</v>
      </c>
      <c r="T20" s="44">
        <v>286202.15999999997</v>
      </c>
      <c r="U20" s="45">
        <f t="shared" si="2"/>
        <v>894649.21</v>
      </c>
    </row>
    <row r="21" spans="1:21" ht="15">
      <c r="A21" s="37" t="str">
        <f>'[1]Hoja de trabajo'!$A$1</f>
        <v>NOMBRE DE LA UNIVERSIDAD</v>
      </c>
      <c r="B21" s="38" t="s">
        <v>33</v>
      </c>
      <c r="C21" s="39"/>
      <c r="D21" s="42" t="s">
        <v>31</v>
      </c>
      <c r="E21" s="39"/>
      <c r="F21" s="41">
        <v>30845.599999999999</v>
      </c>
      <c r="G21" s="41">
        <v>30845.599999999999</v>
      </c>
      <c r="H21" s="46">
        <f t="shared" si="3"/>
        <v>30845.599999999999</v>
      </c>
      <c r="I21" s="39"/>
      <c r="J21" s="42">
        <v>22</v>
      </c>
      <c r="K21" s="42">
        <v>22</v>
      </c>
      <c r="L21" s="42">
        <v>21</v>
      </c>
      <c r="M21" s="39"/>
      <c r="N21" s="47" t="s">
        <v>31</v>
      </c>
      <c r="O21" s="42"/>
      <c r="P21" s="40"/>
      <c r="Q21" s="39"/>
      <c r="R21" s="44">
        <v>634293.9</v>
      </c>
      <c r="S21" s="44">
        <v>645218.80000000005</v>
      </c>
      <c r="T21" s="44">
        <v>598950.40000000002</v>
      </c>
      <c r="U21" s="45">
        <f>(R21+S21+T21)</f>
        <v>1878463.1</v>
      </c>
    </row>
    <row r="22" spans="1:21" ht="15">
      <c r="A22" s="37"/>
      <c r="B22" s="38" t="s">
        <v>34</v>
      </c>
      <c r="C22" s="39"/>
      <c r="D22" s="42" t="s">
        <v>31</v>
      </c>
      <c r="E22" s="39"/>
      <c r="F22" s="41">
        <v>15708.5</v>
      </c>
      <c r="G22" s="41">
        <v>15708.5</v>
      </c>
      <c r="H22" s="46">
        <f t="shared" si="3"/>
        <v>15708.5</v>
      </c>
      <c r="I22" s="39"/>
      <c r="J22" s="42">
        <v>72</v>
      </c>
      <c r="K22" s="42">
        <v>72</v>
      </c>
      <c r="L22" s="42">
        <v>72</v>
      </c>
      <c r="M22" s="39"/>
      <c r="N22" s="47" t="s">
        <v>31</v>
      </c>
      <c r="O22" s="42"/>
      <c r="P22" s="40"/>
      <c r="Q22" s="39"/>
      <c r="R22" s="44">
        <v>1120871.73</v>
      </c>
      <c r="S22" s="44">
        <v>1130412</v>
      </c>
      <c r="T22" s="44">
        <v>1130412</v>
      </c>
      <c r="U22" s="45">
        <f t="shared" si="2"/>
        <v>3381695.73</v>
      </c>
    </row>
    <row r="23" spans="1:21" ht="15">
      <c r="A23" s="37" t="str">
        <f>'[1]Hoja de trabajo'!$A$1</f>
        <v>NOMBRE DE LA UNIVERSIDAD</v>
      </c>
      <c r="B23" s="38" t="s">
        <v>35</v>
      </c>
      <c r="C23" s="39"/>
      <c r="D23" s="42" t="s">
        <v>31</v>
      </c>
      <c r="E23" s="39"/>
      <c r="F23" s="41">
        <v>17517.8</v>
      </c>
      <c r="G23" s="41">
        <v>17517.8</v>
      </c>
      <c r="H23" s="46">
        <f t="shared" si="3"/>
        <v>17517.8</v>
      </c>
      <c r="I23" s="39"/>
      <c r="J23" s="42">
        <v>4</v>
      </c>
      <c r="K23" s="42">
        <v>4</v>
      </c>
      <c r="L23" s="42">
        <v>4</v>
      </c>
      <c r="M23" s="39"/>
      <c r="N23" s="47" t="s">
        <v>31</v>
      </c>
      <c r="O23" s="42"/>
      <c r="P23" s="40"/>
      <c r="Q23" s="39"/>
      <c r="R23" s="44">
        <v>69857.86</v>
      </c>
      <c r="S23" s="44">
        <v>70071.199999999997</v>
      </c>
      <c r="T23" s="44">
        <f t="shared" si="0"/>
        <v>70071.199999999997</v>
      </c>
      <c r="U23" s="45">
        <f t="shared" si="2"/>
        <v>210000.26</v>
      </c>
    </row>
    <row r="24" spans="1:21" ht="15">
      <c r="A24" s="37"/>
      <c r="B24" s="38" t="s">
        <v>36</v>
      </c>
      <c r="C24" s="39"/>
      <c r="D24" s="42" t="s">
        <v>31</v>
      </c>
      <c r="E24" s="39"/>
      <c r="F24" s="41">
        <v>19530.849999999999</v>
      </c>
      <c r="G24" s="41">
        <v>19530.849999999999</v>
      </c>
      <c r="H24" s="46">
        <f t="shared" si="3"/>
        <v>19530.849999999999</v>
      </c>
      <c r="I24" s="39"/>
      <c r="J24" s="42">
        <v>42</v>
      </c>
      <c r="K24" s="42">
        <v>42</v>
      </c>
      <c r="L24" s="42">
        <v>42</v>
      </c>
      <c r="M24" s="39"/>
      <c r="N24" s="47" t="s">
        <v>31</v>
      </c>
      <c r="O24" s="42"/>
      <c r="P24" s="40"/>
      <c r="Q24" s="39"/>
      <c r="R24" s="44">
        <v>797788.53</v>
      </c>
      <c r="S24" s="44">
        <v>820295.7</v>
      </c>
      <c r="T24" s="44">
        <f t="shared" si="0"/>
        <v>820295.7</v>
      </c>
      <c r="U24" s="45">
        <f t="shared" si="2"/>
        <v>2438379.9299999997</v>
      </c>
    </row>
    <row r="25" spans="1:21" ht="15">
      <c r="A25" s="37" t="str">
        <f>'[1]Hoja de trabajo'!$A$1</f>
        <v>NOMBRE DE LA UNIVERSIDAD</v>
      </c>
      <c r="B25" s="38" t="s">
        <v>37</v>
      </c>
      <c r="C25" s="39"/>
      <c r="D25" s="42" t="s">
        <v>31</v>
      </c>
      <c r="E25" s="39"/>
      <c r="F25" s="41">
        <v>431.45</v>
      </c>
      <c r="G25" s="41">
        <v>431.45</v>
      </c>
      <c r="H25" s="46">
        <f t="shared" si="3"/>
        <v>431.45</v>
      </c>
      <c r="I25" s="39"/>
      <c r="J25" s="42">
        <v>86</v>
      </c>
      <c r="K25" s="42">
        <v>86</v>
      </c>
      <c r="L25" s="42">
        <v>86</v>
      </c>
      <c r="M25" s="39"/>
      <c r="N25" s="47" t="s">
        <v>31</v>
      </c>
      <c r="O25" s="42"/>
      <c r="P25" s="40"/>
      <c r="Q25" s="39"/>
      <c r="R25" s="44">
        <v>803067.87</v>
      </c>
      <c r="S25" s="44">
        <v>851054.98</v>
      </c>
      <c r="T25" s="44">
        <v>856607.33</v>
      </c>
      <c r="U25" s="45">
        <f t="shared" si="2"/>
        <v>2510730.1800000002</v>
      </c>
    </row>
    <row r="26" spans="1:21" ht="15">
      <c r="A26" s="37"/>
      <c r="B26" s="38" t="s">
        <v>38</v>
      </c>
      <c r="C26" s="39"/>
      <c r="D26" s="42" t="s">
        <v>31</v>
      </c>
      <c r="E26" s="39"/>
      <c r="F26" s="41">
        <v>13273.61</v>
      </c>
      <c r="G26" s="41">
        <v>13273.61</v>
      </c>
      <c r="H26" s="46">
        <f t="shared" si="3"/>
        <v>13273.61</v>
      </c>
      <c r="I26" s="39"/>
      <c r="J26" s="42">
        <v>3</v>
      </c>
      <c r="K26" s="42">
        <v>3</v>
      </c>
      <c r="L26" s="42">
        <v>3</v>
      </c>
      <c r="M26" s="39"/>
      <c r="N26" s="47" t="s">
        <v>31</v>
      </c>
      <c r="O26" s="42"/>
      <c r="P26" s="40"/>
      <c r="Q26" s="39"/>
      <c r="R26" s="44">
        <v>39966.03</v>
      </c>
      <c r="S26" s="44">
        <v>40460.86</v>
      </c>
      <c r="T26" s="44">
        <v>40460.86</v>
      </c>
      <c r="U26" s="45">
        <f t="shared" si="2"/>
        <v>120887.75</v>
      </c>
    </row>
    <row r="27" spans="1:21" ht="15">
      <c r="A27" s="37" t="str">
        <f>'[1]Hoja de trabajo'!$A$1</f>
        <v>NOMBRE DE LA UNIVERSIDAD</v>
      </c>
      <c r="B27" s="38" t="s">
        <v>39</v>
      </c>
      <c r="C27" s="39"/>
      <c r="D27" s="42" t="s">
        <v>31</v>
      </c>
      <c r="E27" s="39"/>
      <c r="F27" s="41">
        <v>14755.6</v>
      </c>
      <c r="G27" s="41">
        <v>14755.6</v>
      </c>
      <c r="H27" s="46">
        <f t="shared" si="3"/>
        <v>14755.6</v>
      </c>
      <c r="I27" s="39"/>
      <c r="J27" s="42">
        <v>3</v>
      </c>
      <c r="K27" s="42">
        <v>3</v>
      </c>
      <c r="L27" s="42">
        <v>3</v>
      </c>
      <c r="M27" s="39"/>
      <c r="N27" s="47" t="s">
        <v>31</v>
      </c>
      <c r="O27" s="42"/>
      <c r="P27" s="40"/>
      <c r="Q27" s="39"/>
      <c r="R27" s="44">
        <f t="shared" si="1"/>
        <v>44266.8</v>
      </c>
      <c r="S27" s="44">
        <v>44266.8</v>
      </c>
      <c r="T27" s="44">
        <f t="shared" ref="T27:T59" si="4">H27*L27</f>
        <v>44266.8</v>
      </c>
      <c r="U27" s="45">
        <f t="shared" si="2"/>
        <v>132800.40000000002</v>
      </c>
    </row>
    <row r="28" spans="1:21" ht="15">
      <c r="A28" s="37"/>
      <c r="B28" s="38" t="s">
        <v>40</v>
      </c>
      <c r="C28" s="39"/>
      <c r="D28" s="42" t="s">
        <v>31</v>
      </c>
      <c r="E28" s="39"/>
      <c r="F28" s="41">
        <v>16150.9</v>
      </c>
      <c r="G28" s="41">
        <v>16150.9</v>
      </c>
      <c r="H28" s="46">
        <f t="shared" si="3"/>
        <v>16150.9</v>
      </c>
      <c r="I28" s="39"/>
      <c r="J28" s="42">
        <v>90</v>
      </c>
      <c r="K28" s="42">
        <v>90</v>
      </c>
      <c r="L28" s="42">
        <v>90</v>
      </c>
      <c r="M28" s="39"/>
      <c r="N28" s="47" t="s">
        <v>31</v>
      </c>
      <c r="O28" s="42"/>
      <c r="P28" s="40"/>
      <c r="Q28" s="39"/>
      <c r="R28" s="44">
        <v>1411667.69</v>
      </c>
      <c r="S28" s="44">
        <v>1451756.7</v>
      </c>
      <c r="T28" s="44">
        <v>1415630.16</v>
      </c>
      <c r="U28" s="45">
        <f t="shared" si="2"/>
        <v>4279054.55</v>
      </c>
    </row>
    <row r="29" spans="1:21" ht="15">
      <c r="A29" s="37" t="str">
        <f>'[1]Hoja de trabajo'!$A$1</f>
        <v>NOMBRE DE LA UNIVERSIDAD</v>
      </c>
      <c r="B29" s="38" t="s">
        <v>41</v>
      </c>
      <c r="C29" s="39"/>
      <c r="D29" s="40" t="s">
        <v>42</v>
      </c>
      <c r="E29" s="39"/>
      <c r="F29" s="41">
        <v>13892.25</v>
      </c>
      <c r="G29" s="41">
        <v>13892.25</v>
      </c>
      <c r="H29" s="46">
        <f t="shared" si="3"/>
        <v>13892.25</v>
      </c>
      <c r="I29" s="39"/>
      <c r="J29" s="42">
        <v>9</v>
      </c>
      <c r="K29" s="42">
        <v>9</v>
      </c>
      <c r="L29" s="42">
        <v>9</v>
      </c>
      <c r="M29" s="39"/>
      <c r="N29" s="43" t="s">
        <v>43</v>
      </c>
      <c r="O29" s="42"/>
      <c r="P29" s="40"/>
      <c r="Q29" s="39"/>
      <c r="R29" s="44">
        <f t="shared" si="1"/>
        <v>125030.25</v>
      </c>
      <c r="S29" s="44">
        <v>125030.25</v>
      </c>
      <c r="T29" s="44">
        <f t="shared" si="4"/>
        <v>125030.25</v>
      </c>
      <c r="U29" s="45">
        <f t="shared" si="2"/>
        <v>375090.75</v>
      </c>
    </row>
    <row r="30" spans="1:21" ht="15">
      <c r="A30" s="37"/>
      <c r="B30" s="38" t="s">
        <v>44</v>
      </c>
      <c r="C30" s="39"/>
      <c r="D30" s="40"/>
      <c r="E30" s="39"/>
      <c r="F30" s="41">
        <v>13892.25</v>
      </c>
      <c r="G30" s="41">
        <v>13892.25</v>
      </c>
      <c r="H30" s="46">
        <f t="shared" si="3"/>
        <v>13892.25</v>
      </c>
      <c r="I30" s="39"/>
      <c r="J30" s="42">
        <v>1</v>
      </c>
      <c r="K30" s="42">
        <v>1</v>
      </c>
      <c r="L30" s="42">
        <v>1</v>
      </c>
      <c r="M30" s="39"/>
      <c r="N30" s="43" t="s">
        <v>43</v>
      </c>
      <c r="O30" s="42"/>
      <c r="P30" s="40"/>
      <c r="Q30" s="39"/>
      <c r="R30" s="44">
        <f t="shared" si="1"/>
        <v>13892.25</v>
      </c>
      <c r="S30" s="44">
        <f t="shared" si="1"/>
        <v>13892.25</v>
      </c>
      <c r="T30" s="44">
        <f t="shared" si="4"/>
        <v>13892.25</v>
      </c>
      <c r="U30" s="45">
        <f t="shared" si="2"/>
        <v>41676.75</v>
      </c>
    </row>
    <row r="31" spans="1:21" ht="15">
      <c r="A31" s="37" t="str">
        <f>'[1]Hoja de trabajo'!$A$1</f>
        <v>NOMBRE DE LA UNIVERSIDAD</v>
      </c>
      <c r="B31" s="38" t="s">
        <v>45</v>
      </c>
      <c r="C31" s="39"/>
      <c r="D31" s="40"/>
      <c r="E31" s="39"/>
      <c r="F31" s="41">
        <v>11099.45</v>
      </c>
      <c r="G31" s="41">
        <v>11099.45</v>
      </c>
      <c r="H31" s="46">
        <f t="shared" si="3"/>
        <v>11099.45</v>
      </c>
      <c r="I31" s="39"/>
      <c r="J31" s="42">
        <v>1</v>
      </c>
      <c r="K31" s="42">
        <v>1</v>
      </c>
      <c r="L31" s="42">
        <v>1</v>
      </c>
      <c r="M31" s="39"/>
      <c r="N31" s="43" t="s">
        <v>43</v>
      </c>
      <c r="O31" s="42"/>
      <c r="P31" s="40"/>
      <c r="Q31" s="39"/>
      <c r="R31" s="44">
        <f t="shared" si="1"/>
        <v>11099.45</v>
      </c>
      <c r="S31" s="44">
        <f t="shared" si="1"/>
        <v>11099.45</v>
      </c>
      <c r="T31" s="44">
        <f t="shared" si="4"/>
        <v>11099.45</v>
      </c>
      <c r="U31" s="45">
        <f t="shared" si="2"/>
        <v>33298.350000000006</v>
      </c>
    </row>
    <row r="32" spans="1:21" ht="15">
      <c r="A32" s="37"/>
      <c r="B32" s="38" t="s">
        <v>46</v>
      </c>
      <c r="C32" s="39"/>
      <c r="D32" s="40"/>
      <c r="E32" s="39"/>
      <c r="F32" s="41">
        <v>10432</v>
      </c>
      <c r="G32" s="41">
        <v>10432</v>
      </c>
      <c r="H32" s="46">
        <f t="shared" si="3"/>
        <v>10432</v>
      </c>
      <c r="I32" s="39"/>
      <c r="J32" s="42">
        <v>1</v>
      </c>
      <c r="K32" s="42">
        <v>1</v>
      </c>
      <c r="L32" s="42">
        <v>1</v>
      </c>
      <c r="M32" s="39"/>
      <c r="N32" s="43" t="s">
        <v>43</v>
      </c>
      <c r="O32" s="42"/>
      <c r="P32" s="40"/>
      <c r="Q32" s="39"/>
      <c r="R32" s="44">
        <f t="shared" si="1"/>
        <v>10432</v>
      </c>
      <c r="S32" s="44">
        <f t="shared" si="1"/>
        <v>10432</v>
      </c>
      <c r="T32" s="44">
        <f t="shared" si="4"/>
        <v>10432</v>
      </c>
      <c r="U32" s="45">
        <f t="shared" si="2"/>
        <v>31296</v>
      </c>
    </row>
    <row r="33" spans="1:21" ht="15">
      <c r="A33" s="37" t="str">
        <f>'[1]Hoja de trabajo'!$A$1</f>
        <v>NOMBRE DE LA UNIVERSIDAD</v>
      </c>
      <c r="B33" s="38" t="s">
        <v>47</v>
      </c>
      <c r="C33" s="39"/>
      <c r="D33" s="40"/>
      <c r="E33" s="39"/>
      <c r="F33" s="41">
        <v>8985.4500000000007</v>
      </c>
      <c r="G33" s="41">
        <v>8985.4500000000007</v>
      </c>
      <c r="H33" s="46">
        <f t="shared" si="3"/>
        <v>8985.4500000000007</v>
      </c>
      <c r="I33" s="39"/>
      <c r="J33" s="42">
        <v>29</v>
      </c>
      <c r="K33" s="42">
        <v>29</v>
      </c>
      <c r="L33" s="42">
        <v>28</v>
      </c>
      <c r="M33" s="39"/>
      <c r="N33" s="43" t="s">
        <v>43</v>
      </c>
      <c r="O33" s="42"/>
      <c r="P33" s="40"/>
      <c r="Q33" s="39"/>
      <c r="R33" s="44">
        <f t="shared" si="1"/>
        <v>260578.05000000002</v>
      </c>
      <c r="S33" s="44">
        <v>260578.05</v>
      </c>
      <c r="T33" s="44">
        <v>247099.88</v>
      </c>
      <c r="U33" s="45">
        <f t="shared" si="2"/>
        <v>768255.98</v>
      </c>
    </row>
    <row r="34" spans="1:21" ht="15">
      <c r="A34" s="37"/>
      <c r="B34" s="38" t="s">
        <v>48</v>
      </c>
      <c r="C34" s="39"/>
      <c r="D34" s="40"/>
      <c r="E34" s="39"/>
      <c r="F34" s="41">
        <v>7844.15</v>
      </c>
      <c r="G34" s="41">
        <v>7844.15</v>
      </c>
      <c r="H34" s="46">
        <f t="shared" si="3"/>
        <v>7844.15</v>
      </c>
      <c r="I34" s="39"/>
      <c r="J34" s="42">
        <v>5</v>
      </c>
      <c r="K34" s="42">
        <v>5</v>
      </c>
      <c r="L34" s="42">
        <v>5</v>
      </c>
      <c r="M34" s="39"/>
      <c r="N34" s="47" t="s">
        <v>49</v>
      </c>
      <c r="O34" s="42"/>
      <c r="P34" s="40"/>
      <c r="Q34" s="39"/>
      <c r="R34" s="44">
        <f t="shared" si="1"/>
        <v>39220.75</v>
      </c>
      <c r="S34" s="44">
        <v>39220.75</v>
      </c>
      <c r="T34" s="44">
        <f t="shared" si="4"/>
        <v>39220.75</v>
      </c>
      <c r="U34" s="45">
        <f t="shared" si="2"/>
        <v>117662.25</v>
      </c>
    </row>
    <row r="35" spans="1:21" ht="15">
      <c r="A35" s="37"/>
      <c r="B35" s="38" t="s">
        <v>50</v>
      </c>
      <c r="C35" s="39"/>
      <c r="D35" s="40"/>
      <c r="E35" s="39"/>
      <c r="F35" s="41">
        <v>7135.75</v>
      </c>
      <c r="G35" s="41">
        <v>7135.75</v>
      </c>
      <c r="H35" s="46">
        <f t="shared" si="3"/>
        <v>7135.75</v>
      </c>
      <c r="I35" s="39"/>
      <c r="J35" s="42">
        <v>7</v>
      </c>
      <c r="K35" s="42">
        <v>7</v>
      </c>
      <c r="L35" s="42">
        <v>7</v>
      </c>
      <c r="M35" s="39"/>
      <c r="N35" s="43" t="s">
        <v>43</v>
      </c>
      <c r="O35" s="42"/>
      <c r="P35" s="40"/>
      <c r="Q35" s="39"/>
      <c r="R35" s="44">
        <v>49843.58</v>
      </c>
      <c r="S35" s="44">
        <v>49950.26</v>
      </c>
      <c r="T35" s="44">
        <f t="shared" si="4"/>
        <v>49950.25</v>
      </c>
      <c r="U35" s="45">
        <f t="shared" si="2"/>
        <v>149744.09</v>
      </c>
    </row>
    <row r="36" spans="1:21" ht="15">
      <c r="A36" s="37" t="str">
        <f>'[1]Hoja de trabajo'!$A$1</f>
        <v>NOMBRE DE LA UNIVERSIDAD</v>
      </c>
      <c r="B36" s="38" t="s">
        <v>51</v>
      </c>
      <c r="C36" s="39"/>
      <c r="D36" s="40"/>
      <c r="E36" s="39"/>
      <c r="F36" s="41">
        <v>7135.75</v>
      </c>
      <c r="G36" s="41">
        <v>7135.75</v>
      </c>
      <c r="H36" s="46">
        <f t="shared" si="3"/>
        <v>7135.75</v>
      </c>
      <c r="I36" s="39"/>
      <c r="J36" s="42">
        <v>1</v>
      </c>
      <c r="K36" s="42">
        <v>1</v>
      </c>
      <c r="L36" s="42">
        <v>1</v>
      </c>
      <c r="M36" s="39"/>
      <c r="N36" s="47" t="s">
        <v>49</v>
      </c>
      <c r="O36" s="42"/>
      <c r="P36" s="40"/>
      <c r="Q36" s="39"/>
      <c r="R36" s="44">
        <f t="shared" si="1"/>
        <v>7135.75</v>
      </c>
      <c r="S36" s="44">
        <f t="shared" si="1"/>
        <v>7135.75</v>
      </c>
      <c r="T36" s="44">
        <f t="shared" si="4"/>
        <v>7135.75</v>
      </c>
      <c r="U36" s="45">
        <f>(R36+S36+T36)</f>
        <v>21407.25</v>
      </c>
    </row>
    <row r="37" spans="1:21" ht="15">
      <c r="A37" s="37" t="str">
        <f>'[1]Hoja de trabajo'!$A$1</f>
        <v>NOMBRE DE LA UNIVERSIDAD</v>
      </c>
      <c r="B37" s="38" t="s">
        <v>52</v>
      </c>
      <c r="C37" s="39"/>
      <c r="D37" s="40"/>
      <c r="E37" s="39"/>
      <c r="F37" s="41">
        <v>7135.75</v>
      </c>
      <c r="G37" s="41">
        <v>7135.75</v>
      </c>
      <c r="H37" s="46">
        <f t="shared" si="3"/>
        <v>7135.75</v>
      </c>
      <c r="I37" s="39"/>
      <c r="J37" s="42">
        <v>7</v>
      </c>
      <c r="K37" s="42">
        <v>7</v>
      </c>
      <c r="L37" s="42">
        <v>7</v>
      </c>
      <c r="M37" s="39"/>
      <c r="N37" s="47" t="s">
        <v>49</v>
      </c>
      <c r="O37" s="42"/>
      <c r="P37" s="40"/>
      <c r="Q37" s="39"/>
      <c r="R37" s="44">
        <f t="shared" si="1"/>
        <v>49950.25</v>
      </c>
      <c r="S37" s="44">
        <v>49950.25</v>
      </c>
      <c r="T37" s="44">
        <f t="shared" si="4"/>
        <v>49950.25</v>
      </c>
      <c r="U37" s="45">
        <f t="shared" si="2"/>
        <v>149850.75</v>
      </c>
    </row>
    <row r="38" spans="1:21" ht="15">
      <c r="A38" s="37"/>
      <c r="B38" s="38" t="s">
        <v>53</v>
      </c>
      <c r="C38" s="39"/>
      <c r="D38" s="40"/>
      <c r="E38" s="39"/>
      <c r="F38" s="41">
        <v>6828.25</v>
      </c>
      <c r="G38" s="41">
        <v>6828.25</v>
      </c>
      <c r="H38" s="46">
        <f t="shared" si="3"/>
        <v>6828.25</v>
      </c>
      <c r="I38" s="39"/>
      <c r="J38" s="42">
        <v>1</v>
      </c>
      <c r="K38" s="42">
        <v>1</v>
      </c>
      <c r="L38" s="42">
        <v>1</v>
      </c>
      <c r="M38" s="39"/>
      <c r="N38" s="47" t="s">
        <v>49</v>
      </c>
      <c r="O38" s="42"/>
      <c r="P38" s="40"/>
      <c r="Q38" s="39"/>
      <c r="R38" s="44">
        <f t="shared" si="1"/>
        <v>6828.25</v>
      </c>
      <c r="S38" s="44">
        <f t="shared" si="1"/>
        <v>6828.25</v>
      </c>
      <c r="T38" s="44">
        <f t="shared" si="4"/>
        <v>6828.25</v>
      </c>
      <c r="U38" s="45">
        <f t="shared" si="2"/>
        <v>20484.75</v>
      </c>
    </row>
    <row r="39" spans="1:21" ht="15">
      <c r="A39" s="48"/>
      <c r="B39" s="38" t="s">
        <v>54</v>
      </c>
      <c r="C39" s="39"/>
      <c r="D39" s="40"/>
      <c r="E39" s="39"/>
      <c r="F39" s="44">
        <v>6195.9</v>
      </c>
      <c r="G39" s="44">
        <v>6195.9</v>
      </c>
      <c r="H39" s="46">
        <f t="shared" si="3"/>
        <v>6195.9</v>
      </c>
      <c r="I39" s="39"/>
      <c r="J39" s="42">
        <v>4</v>
      </c>
      <c r="K39" s="42">
        <v>4</v>
      </c>
      <c r="L39" s="42">
        <v>4</v>
      </c>
      <c r="M39" s="39"/>
      <c r="N39" s="47" t="s">
        <v>49</v>
      </c>
      <c r="O39" s="39"/>
      <c r="P39" s="40"/>
      <c r="Q39" s="39"/>
      <c r="R39" s="44">
        <f t="shared" si="1"/>
        <v>24783.599999999999</v>
      </c>
      <c r="S39" s="44">
        <v>24783.599999999999</v>
      </c>
      <c r="T39" s="44">
        <f t="shared" si="4"/>
        <v>24783.599999999999</v>
      </c>
      <c r="U39" s="45">
        <f t="shared" si="2"/>
        <v>74350.799999999988</v>
      </c>
    </row>
    <row r="40" spans="1:21" ht="15">
      <c r="A40" s="48"/>
      <c r="B40" s="38" t="s">
        <v>55</v>
      </c>
      <c r="C40" s="39"/>
      <c r="D40" s="40"/>
      <c r="E40" s="39"/>
      <c r="F40" s="44">
        <v>7844.15</v>
      </c>
      <c r="G40" s="44">
        <v>7844.15</v>
      </c>
      <c r="H40" s="46">
        <f t="shared" si="3"/>
        <v>7844.15</v>
      </c>
      <c r="I40" s="39"/>
      <c r="J40" s="42">
        <v>1</v>
      </c>
      <c r="K40" s="42">
        <v>1</v>
      </c>
      <c r="L40" s="42">
        <v>1</v>
      </c>
      <c r="M40" s="39"/>
      <c r="N40" s="43" t="s">
        <v>56</v>
      </c>
      <c r="O40" s="39"/>
      <c r="P40" s="40"/>
      <c r="Q40" s="39"/>
      <c r="R40" s="44">
        <v>9844.15</v>
      </c>
      <c r="S40" s="44">
        <f t="shared" si="1"/>
        <v>7844.15</v>
      </c>
      <c r="T40" s="44">
        <f t="shared" si="4"/>
        <v>7844.15</v>
      </c>
      <c r="U40" s="45">
        <f t="shared" si="2"/>
        <v>25532.449999999997</v>
      </c>
    </row>
    <row r="41" spans="1:21" ht="15">
      <c r="A41" s="48" t="str">
        <f>'[1]Hoja de trabajo'!$A$1</f>
        <v>NOMBRE DE LA UNIVERSIDAD</v>
      </c>
      <c r="B41" s="38" t="s">
        <v>57</v>
      </c>
      <c r="C41" s="39"/>
      <c r="D41" s="40"/>
      <c r="E41" s="39"/>
      <c r="F41" s="44">
        <v>7489.9</v>
      </c>
      <c r="G41" s="44">
        <v>7489.9</v>
      </c>
      <c r="H41" s="46">
        <f t="shared" si="3"/>
        <v>7489.9</v>
      </c>
      <c r="I41" s="39"/>
      <c r="J41" s="42">
        <v>2</v>
      </c>
      <c r="K41" s="42">
        <v>2</v>
      </c>
      <c r="L41" s="42">
        <v>2</v>
      </c>
      <c r="M41" s="39"/>
      <c r="N41" s="43" t="s">
        <v>56</v>
      </c>
      <c r="O41" s="39"/>
      <c r="P41" s="40"/>
      <c r="Q41" s="39"/>
      <c r="R41" s="44">
        <f t="shared" si="1"/>
        <v>14979.8</v>
      </c>
      <c r="S41" s="44">
        <f t="shared" si="1"/>
        <v>14979.8</v>
      </c>
      <c r="T41" s="44">
        <f t="shared" si="4"/>
        <v>14979.8</v>
      </c>
      <c r="U41" s="45">
        <f t="shared" si="2"/>
        <v>44939.399999999994</v>
      </c>
    </row>
    <row r="42" spans="1:21" ht="15">
      <c r="A42" s="48"/>
      <c r="B42" s="38" t="s">
        <v>58</v>
      </c>
      <c r="C42" s="39"/>
      <c r="D42" s="40"/>
      <c r="E42" s="39"/>
      <c r="F42" s="44">
        <v>7135.75</v>
      </c>
      <c r="G42" s="44">
        <v>7135.75</v>
      </c>
      <c r="H42" s="46">
        <f t="shared" si="3"/>
        <v>7135.75</v>
      </c>
      <c r="I42" s="39"/>
      <c r="J42" s="42">
        <v>12</v>
      </c>
      <c r="K42" s="42">
        <v>12</v>
      </c>
      <c r="L42" s="42">
        <v>12</v>
      </c>
      <c r="M42" s="39"/>
      <c r="N42" s="43" t="s">
        <v>56</v>
      </c>
      <c r="O42" s="39"/>
      <c r="P42" s="40"/>
      <c r="Q42" s="39"/>
      <c r="R42" s="44">
        <f t="shared" si="1"/>
        <v>85629</v>
      </c>
      <c r="S42" s="44">
        <v>85629</v>
      </c>
      <c r="T42" s="44">
        <f t="shared" si="4"/>
        <v>85629</v>
      </c>
      <c r="U42" s="45">
        <f t="shared" si="2"/>
        <v>256887</v>
      </c>
    </row>
    <row r="43" spans="1:21" ht="15">
      <c r="A43" s="48" t="str">
        <f>'[1]Hoja de trabajo'!$A$1</f>
        <v>NOMBRE DE LA UNIVERSIDAD</v>
      </c>
      <c r="B43" s="38" t="s">
        <v>59</v>
      </c>
      <c r="C43" s="39"/>
      <c r="D43" s="40"/>
      <c r="E43" s="39"/>
      <c r="F43" s="44">
        <v>6812.15</v>
      </c>
      <c r="G43" s="44">
        <v>6812.15</v>
      </c>
      <c r="H43" s="46">
        <f t="shared" si="3"/>
        <v>6812.15</v>
      </c>
      <c r="I43" s="39"/>
      <c r="J43" s="42">
        <v>8</v>
      </c>
      <c r="K43" s="42">
        <v>8</v>
      </c>
      <c r="L43" s="42">
        <v>8</v>
      </c>
      <c r="M43" s="39"/>
      <c r="N43" s="43" t="s">
        <v>56</v>
      </c>
      <c r="O43" s="39"/>
      <c r="P43" s="40"/>
      <c r="Q43" s="39"/>
      <c r="R43" s="44">
        <f t="shared" si="1"/>
        <v>54497.2</v>
      </c>
      <c r="S43" s="44">
        <v>54497.2</v>
      </c>
      <c r="T43" s="44">
        <v>54492.53</v>
      </c>
      <c r="U43" s="45">
        <f t="shared" si="2"/>
        <v>163486.93</v>
      </c>
    </row>
    <row r="44" spans="1:21" ht="26.25" customHeight="1" thickBot="1">
      <c r="A44" s="48"/>
      <c r="B44" s="38" t="s">
        <v>60</v>
      </c>
      <c r="C44" s="39"/>
      <c r="D44" s="49"/>
      <c r="E44" s="39"/>
      <c r="F44" s="44">
        <v>6593.9</v>
      </c>
      <c r="G44" s="44">
        <v>6593.9</v>
      </c>
      <c r="H44" s="46">
        <f t="shared" si="3"/>
        <v>6593.9</v>
      </c>
      <c r="I44" s="39"/>
      <c r="J44" s="42">
        <v>13</v>
      </c>
      <c r="K44" s="42">
        <v>13</v>
      </c>
      <c r="L44" s="50">
        <v>13</v>
      </c>
      <c r="M44" s="51"/>
      <c r="N44" s="52" t="s">
        <v>56</v>
      </c>
      <c r="O44" s="51"/>
      <c r="P44" s="49"/>
      <c r="Q44" s="51"/>
      <c r="R44" s="53">
        <v>79073.47</v>
      </c>
      <c r="S44" s="53">
        <v>85720.7</v>
      </c>
      <c r="T44" s="53">
        <f t="shared" si="4"/>
        <v>85720.7</v>
      </c>
      <c r="U44" s="54">
        <f t="shared" si="2"/>
        <v>250514.87</v>
      </c>
    </row>
    <row r="45" spans="1:21" ht="66" customHeight="1">
      <c r="A45" s="55" t="s">
        <v>61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57"/>
      <c r="N45" s="56"/>
      <c r="O45" s="57"/>
      <c r="P45" s="58"/>
      <c r="Q45" s="57"/>
      <c r="R45" s="59"/>
      <c r="S45" s="59"/>
      <c r="T45" s="59"/>
      <c r="U45" s="59"/>
    </row>
    <row r="46" spans="1:21" ht="15.75">
      <c r="A46" s="60" t="s">
        <v>62</v>
      </c>
      <c r="B46" s="60"/>
      <c r="C46" s="60"/>
      <c r="D46" s="60"/>
      <c r="E46" s="60"/>
      <c r="F46" s="60"/>
      <c r="G46" s="60"/>
      <c r="H46" s="60"/>
      <c r="I46" s="60"/>
      <c r="J46" s="60"/>
      <c r="K46" s="61"/>
      <c r="L46" s="62" t="s">
        <v>63</v>
      </c>
      <c r="M46" s="62"/>
      <c r="N46" s="62"/>
      <c r="O46" s="62"/>
      <c r="P46" s="62"/>
      <c r="Q46" s="63"/>
      <c r="R46" s="64">
        <f>SUM(R11:R44)</f>
        <v>7755260.3799999999</v>
      </c>
      <c r="S46" s="64">
        <f>SUM(S11:S44)</f>
        <v>7842626.3600000013</v>
      </c>
      <c r="T46" s="64">
        <f>SUM(T11:T44)</f>
        <v>7768850.620000001</v>
      </c>
      <c r="U46" s="64"/>
    </row>
    <row r="47" spans="1:21" ht="15.7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1"/>
      <c r="L47" s="62" t="s">
        <v>64</v>
      </c>
      <c r="M47" s="62"/>
      <c r="N47" s="62"/>
      <c r="O47" s="62"/>
      <c r="P47" s="62"/>
      <c r="Q47" s="65"/>
      <c r="R47" s="64"/>
      <c r="S47" s="64"/>
      <c r="T47" s="64">
        <f>T46+S46+R46</f>
        <v>23366737.360000003</v>
      </c>
      <c r="U47" s="64"/>
    </row>
    <row r="48" spans="1:21" ht="15.75">
      <c r="A48" s="66" t="s">
        <v>65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2" t="s">
        <v>66</v>
      </c>
      <c r="M48" s="62"/>
      <c r="N48" s="62"/>
      <c r="O48" s="62"/>
      <c r="P48" s="62"/>
      <c r="Q48" s="68"/>
      <c r="R48" s="69"/>
      <c r="S48" s="69"/>
      <c r="T48" s="69"/>
      <c r="U48" s="64">
        <f>SUM(U11:U44)</f>
        <v>23366737.360000003</v>
      </c>
    </row>
    <row r="49" spans="1:21" ht="13.5" customHeight="1">
      <c r="A49" s="2" t="s">
        <v>67</v>
      </c>
      <c r="R49" s="70"/>
      <c r="S49" s="70"/>
      <c r="T49" s="70"/>
      <c r="U49" s="70"/>
    </row>
    <row r="50" spans="1:21">
      <c r="A50" s="2" t="s">
        <v>68</v>
      </c>
      <c r="N50" s="71"/>
      <c r="O50" s="71"/>
      <c r="P50" s="71"/>
      <c r="R50" s="70"/>
      <c r="S50" s="70"/>
      <c r="T50" s="70"/>
      <c r="U50" s="70"/>
    </row>
    <row r="51" spans="1:21">
      <c r="N51" s="71"/>
      <c r="O51" s="71"/>
      <c r="P51" s="71"/>
      <c r="R51" s="70"/>
      <c r="S51" s="70"/>
      <c r="T51" s="70"/>
      <c r="U51" s="70"/>
    </row>
    <row r="52" spans="1:21">
      <c r="J52" s="71"/>
      <c r="K52" s="71"/>
      <c r="N52" s="71"/>
      <c r="O52" s="71"/>
      <c r="P52" s="71"/>
      <c r="Q52" s="71"/>
      <c r="R52" s="71"/>
    </row>
    <row r="53" spans="1:21">
      <c r="B53" s="72" t="s">
        <v>69</v>
      </c>
      <c r="C53" s="73"/>
      <c r="D53" s="73"/>
      <c r="E53" s="73"/>
      <c r="F53" s="74" t="s">
        <v>70</v>
      </c>
      <c r="G53" s="74"/>
      <c r="H53" s="74"/>
      <c r="I53" s="74"/>
      <c r="J53" s="74"/>
      <c r="K53" s="75"/>
      <c r="L53" s="76"/>
      <c r="N53" s="77"/>
      <c r="O53" s="77"/>
      <c r="P53" s="77"/>
      <c r="Q53" s="77"/>
      <c r="R53" s="77"/>
    </row>
    <row r="54" spans="1:21">
      <c r="B54" s="78" t="s">
        <v>71</v>
      </c>
      <c r="C54" s="73"/>
      <c r="D54" s="73"/>
      <c r="E54" s="73"/>
      <c r="F54" s="79" t="s">
        <v>72</v>
      </c>
      <c r="G54" s="79"/>
      <c r="H54" s="79"/>
      <c r="I54" s="79"/>
      <c r="J54" s="79"/>
      <c r="K54" s="80"/>
      <c r="L54" s="76"/>
      <c r="N54" s="77"/>
      <c r="O54" s="77"/>
      <c r="P54" s="77"/>
      <c r="Q54" s="77"/>
      <c r="R54" s="77"/>
    </row>
    <row r="55" spans="1:21">
      <c r="A55" s="71"/>
      <c r="B55" s="81" t="s">
        <v>73</v>
      </c>
      <c r="C55" s="82"/>
      <c r="D55" s="81"/>
      <c r="E55" s="81"/>
      <c r="F55" s="83" t="s">
        <v>6</v>
      </c>
      <c r="G55" s="83"/>
      <c r="H55" s="83"/>
      <c r="I55" s="83"/>
      <c r="J55" s="83"/>
      <c r="K55" s="82"/>
      <c r="L55" s="82"/>
      <c r="N55" s="71"/>
      <c r="O55" s="71"/>
      <c r="P55" s="71"/>
      <c r="Q55" s="71"/>
      <c r="R55" s="71"/>
    </row>
    <row r="56" spans="1:21">
      <c r="A56" s="71"/>
      <c r="B56" s="82"/>
      <c r="C56" s="82"/>
      <c r="D56" s="83"/>
      <c r="E56" s="83"/>
      <c r="F56" s="83"/>
      <c r="G56" s="82"/>
      <c r="H56" s="82"/>
      <c r="I56" s="82"/>
      <c r="J56" s="83"/>
      <c r="K56" s="83"/>
      <c r="L56" s="83"/>
      <c r="N56" s="71"/>
      <c r="O56" s="71"/>
      <c r="P56" s="71"/>
      <c r="Q56" s="71"/>
      <c r="R56" s="71"/>
    </row>
    <row r="57" spans="1:21">
      <c r="A57" s="7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</sheetData>
  <mergeCells count="25">
    <mergeCell ref="F55:J55"/>
    <mergeCell ref="D56:F56"/>
    <mergeCell ref="J56:L56"/>
    <mergeCell ref="Q46:Q48"/>
    <mergeCell ref="L47:P47"/>
    <mergeCell ref="L48:P48"/>
    <mergeCell ref="F53:J53"/>
    <mergeCell ref="N53:R53"/>
    <mergeCell ref="F54:J54"/>
    <mergeCell ref="N54:R54"/>
    <mergeCell ref="A11:A44"/>
    <mergeCell ref="D11:D18"/>
    <mergeCell ref="P11:P44"/>
    <mergeCell ref="D29:D44"/>
    <mergeCell ref="A45:K45"/>
    <mergeCell ref="A46:K47"/>
    <mergeCell ref="L46:P46"/>
    <mergeCell ref="A2:T2"/>
    <mergeCell ref="A4:T4"/>
    <mergeCell ref="A6:T6"/>
    <mergeCell ref="A7:A8"/>
    <mergeCell ref="B7:P7"/>
    <mergeCell ref="F8:H8"/>
    <mergeCell ref="J8:L8"/>
    <mergeCell ref="R8:U8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Fracción II 1er 2022</vt:lpstr>
      <vt:lpstr>'Fracción II 1er 2022'!Área_de_impresión</vt:lpstr>
      <vt:lpstr>'Fracción II 1er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2022-04-13T20:27:04Z</dcterms:created>
  <dcterms:modified xsi:type="dcterms:W3CDTF">2022-04-13T20:27:24Z</dcterms:modified>
</cp:coreProperties>
</file>