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NTABILIDAD\2023\ART 37\PRIMER TRIMESTRE\PRIMER TRIMESTRE ARVIZU\"/>
    </mc:Choice>
  </mc:AlternateContent>
  <bookViews>
    <workbookView xWindow="0" yWindow="0" windowWidth="20490" windowHeight="7650" activeTab="3"/>
  </bookViews>
  <sheets>
    <sheet name="Frac I" sheetId="2" r:id="rId1"/>
    <sheet name="Frac II" sheetId="5" r:id="rId2"/>
    <sheet name="Frac III" sheetId="4" r:id="rId3"/>
    <sheet name="FRAC V" sheetId="17" r:id="rId4"/>
    <sheet name="FRAC IV" sheetId="6" r:id="rId5"/>
    <sheet name="Edo de Sit Financiera" sheetId="15" r:id="rId6"/>
    <sheet name="A de Ingresos" sheetId="14" r:id="rId7"/>
    <sheet name="A de Egresos" sheetId="13" r:id="rId8"/>
    <sheet name="E.ACTIVIDADES MARZO 23" sheetId="16" r:id="rId9"/>
  </sheets>
  <externalReferences>
    <externalReference r:id="rId10"/>
  </externalReferences>
  <definedNames>
    <definedName name="_xlnm.Print_Area" localSheetId="8">'E.ACTIVIDADES MARZO 23'!$A$1:$I$32</definedName>
    <definedName name="_xlnm.Print_Area" localSheetId="5">'Edo de Sit Financiera'!$A$1:$F$49</definedName>
    <definedName name="_xlnm.Print_Area" localSheetId="0">'Frac I'!$A$1:$H$39</definedName>
    <definedName name="_xlnm.Print_Area" localSheetId="1">'Frac II'!$A$1:$U$45</definedName>
    <definedName name="_xlnm.Print_Area" localSheetId="2">'Frac III'!$A$1:$P$47</definedName>
    <definedName name="_xlnm.Print_Area" localSheetId="4">'FRAC IV'!$A$1:$G$22</definedName>
    <definedName name="_xlnm.Print_Area" localSheetId="3">'FRAC V'!$A$1:$H$31</definedName>
    <definedName name="_xlnm.Print_Titles" localSheetId="1">'Frac II'!$1:$11</definedName>
  </definedNames>
  <calcPr calcId="162913"/>
  <fileRecoveryPr autoRecover="0"/>
</workbook>
</file>

<file path=xl/calcChain.xml><?xml version="1.0" encoding="utf-8"?>
<calcChain xmlns="http://schemas.openxmlformats.org/spreadsheetml/2006/main">
  <c r="D21" i="17" l="1"/>
  <c r="G15" i="16" l="1"/>
  <c r="G8" i="16"/>
  <c r="G12" i="16" s="1"/>
  <c r="G23" i="16" s="1"/>
  <c r="F40" i="15" l="1"/>
  <c r="F43" i="15" s="1"/>
  <c r="E40" i="15"/>
  <c r="E43" i="15" s="1"/>
  <c r="F34" i="15"/>
  <c r="E34" i="15"/>
  <c r="F30" i="15"/>
  <c r="E30" i="15"/>
  <c r="C28" i="15"/>
  <c r="B28" i="15"/>
  <c r="F18" i="15"/>
  <c r="F27" i="15" s="1"/>
  <c r="E18" i="15"/>
  <c r="E27" i="15" s="1"/>
  <c r="C17" i="15"/>
  <c r="C29" i="15" s="1"/>
  <c r="B17" i="15"/>
  <c r="B29" i="15" s="1"/>
  <c r="E45" i="15" l="1"/>
  <c r="F45" i="15"/>
  <c r="F56" i="15" s="1"/>
  <c r="E56" i="15"/>
  <c r="R29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P11" i="4" l="1"/>
  <c r="O11" i="4"/>
  <c r="N11" i="4"/>
  <c r="T12" i="5" l="1"/>
  <c r="R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U40" i="5" l="1"/>
  <c r="U32" i="5"/>
  <c r="U19" i="5"/>
  <c r="U16" i="5"/>
  <c r="U20" i="5"/>
  <c r="U33" i="5"/>
  <c r="U28" i="5"/>
  <c r="U43" i="5"/>
  <c r="U31" i="5"/>
  <c r="U42" i="5"/>
  <c r="U30" i="5"/>
  <c r="U18" i="5"/>
  <c r="U44" i="5"/>
  <c r="U41" i="5"/>
  <c r="U29" i="5"/>
  <c r="U17" i="5"/>
  <c r="U45" i="5"/>
  <c r="U21" i="5"/>
  <c r="U15" i="5"/>
  <c r="U34" i="5"/>
  <c r="U39" i="5"/>
  <c r="U37" i="5"/>
  <c r="U25" i="5"/>
  <c r="U13" i="5"/>
  <c r="U27" i="5"/>
  <c r="U22" i="5"/>
  <c r="U38" i="5"/>
  <c r="U26" i="5"/>
  <c r="U14" i="5"/>
  <c r="U36" i="5"/>
  <c r="U35" i="5"/>
  <c r="U23" i="5"/>
  <c r="U24" i="5"/>
  <c r="U12" i="5"/>
  <c r="V45" i="5" l="1"/>
  <c r="V29" i="5"/>
  <c r="V19" i="5"/>
  <c r="P44" i="4" l="1"/>
  <c r="O44" i="4"/>
  <c r="N44" i="4"/>
  <c r="L44" i="4"/>
  <c r="K44" i="4"/>
  <c r="J44" i="4"/>
  <c r="H44" i="4"/>
  <c r="G44" i="4"/>
  <c r="F44" i="4"/>
  <c r="D44" i="4"/>
  <c r="C44" i="4"/>
  <c r="B44" i="4"/>
  <c r="U47" i="5"/>
  <c r="T47" i="5"/>
  <c r="S47" i="5"/>
  <c r="R47" i="5"/>
  <c r="L47" i="5"/>
  <c r="K47" i="5"/>
  <c r="J47" i="5"/>
  <c r="H47" i="5"/>
  <c r="G47" i="5"/>
  <c r="F47" i="5"/>
  <c r="F39" i="2"/>
  <c r="E39" i="2"/>
  <c r="D39" i="2"/>
  <c r="AA40" i="5"/>
  <c r="AA42" i="5"/>
  <c r="AA44" i="5"/>
  <c r="AA41" i="5"/>
  <c r="AA43" i="5"/>
  <c r="AA45" i="5"/>
  <c r="L32" i="2"/>
  <c r="L10" i="2"/>
  <c r="L39" i="2" l="1"/>
</calcChain>
</file>

<file path=xl/sharedStrings.xml><?xml version="1.0" encoding="utf-8"?>
<sst xmlns="http://schemas.openxmlformats.org/spreadsheetml/2006/main" count="524" uniqueCount="340">
  <si>
    <t>DESTINO DE LOS RECURSOS FEDERALES QUE RECIBEN UNIVERSIDADES E INSTITUCIONES DE EDUCACIÓN MEDIA SUPERIOR Y SUPERIOR</t>
  </si>
  <si>
    <t>Programas y cumplimiento de metas</t>
  </si>
  <si>
    <t>Cifras acumuladas desde enero al periodo que se reporta</t>
  </si>
  <si>
    <t>Universidad / Institución</t>
  </si>
  <si>
    <t>Ciclo escolar</t>
  </si>
  <si>
    <t xml:space="preserve">Inicio ó Fin </t>
  </si>
  <si>
    <t>Número de Alumnos</t>
  </si>
  <si>
    <t>Tipo de Servicio o Subsistema</t>
  </si>
  <si>
    <t>Fracción I</t>
  </si>
  <si>
    <t>Programa</t>
  </si>
  <si>
    <t>Gasto Ejercido 
(Millones de pesos)</t>
  </si>
  <si>
    <t>Total</t>
  </si>
  <si>
    <t xml:space="preserve">DESTINO DE LOS RECURSOS FEDERALES QUE RECIBEN UNIVERSIDADES E INSTITUCIONES DE EDUCACIÓN MEDIA SUPERIOR Y SUPERIOR </t>
  </si>
  <si>
    <t xml:space="preserve">Costo de la plantilla de pesonal </t>
  </si>
  <si>
    <t xml:space="preserve"> Fracción II</t>
  </si>
  <si>
    <t>Estructura de la Plantilla</t>
  </si>
  <si>
    <t>Categoria</t>
  </si>
  <si>
    <t>Tipo de personal 1_/</t>
  </si>
  <si>
    <t>Costo unitario bruto (pesos)</t>
  </si>
  <si>
    <t>Número de plazas</t>
  </si>
  <si>
    <t>Responsabilidad laboral</t>
  </si>
  <si>
    <t>Ubicación</t>
  </si>
  <si>
    <t>Costo total de la plantilla (Pesos)</t>
  </si>
  <si>
    <t>DESTINO DE LOS RECURSOS FEDERALES QUE RECIBEN INIVERSIDADES E INSTITUCIONES DE EDUCACIÓN MEDIA SUPERIOR Y SUPERIOR</t>
  </si>
  <si>
    <t>Desglose del gasto corriente de operación</t>
  </si>
  <si>
    <t>Fracción III</t>
  </si>
  <si>
    <t>Gasto Corriente de Operación ( Pesos )</t>
  </si>
  <si>
    <t>Materiales y Suministros</t>
  </si>
  <si>
    <t>Servicios Generales</t>
  </si>
  <si>
    <t>Otros</t>
  </si>
  <si>
    <t>ene-marz</t>
  </si>
  <si>
    <t>Fracción V</t>
  </si>
  <si>
    <t>Segundo</t>
  </si>
  <si>
    <t>Primero</t>
  </si>
  <si>
    <t>Tercero</t>
  </si>
  <si>
    <t>Cuarto</t>
  </si>
  <si>
    <r>
      <t xml:space="preserve">Meta Anual
</t>
    </r>
    <r>
      <rPr>
        <sz val="10"/>
        <color indexed="9"/>
        <rFont val="Calibri"/>
        <family val="2"/>
      </rPr>
      <t>Indicador / (Variable meta)</t>
    </r>
  </si>
  <si>
    <t>Nivel Educativo
  (Media Superior o superior)</t>
  </si>
  <si>
    <t>Programas a los que se destinan los recursos y el cumplimiento de las metas correspondientes</t>
  </si>
  <si>
    <t>Costo de la nómina del personal docente, no docente, administrativo y manual</t>
  </si>
  <si>
    <t xml:space="preserve">Desglose del gasto corriente </t>
  </si>
  <si>
    <t>Información sobre la matrícula de inicio y fin de cada ciclo escolar</t>
  </si>
  <si>
    <t>En términos del artículo  37, fracción I del Decreto de Presupuesto de Egresos de la Federación para el Ejercicio Fiscal 2023</t>
  </si>
  <si>
    <t>Metas alcanzadas al período 
Enero-marzo</t>
  </si>
  <si>
    <t>Metas programadas enero-marzo</t>
  </si>
  <si>
    <t>Metas alcanzadas
enero-marzo</t>
  </si>
  <si>
    <t>En términos del artículo  37, fracción  II del Decreto de Presupuesto de Egresos de la Federación para el Ejercicio Fiscal 2023</t>
  </si>
  <si>
    <t xml:space="preserve">Enero </t>
  </si>
  <si>
    <t>Febrero</t>
  </si>
  <si>
    <t>Marzo</t>
  </si>
  <si>
    <t>Acumulado
Enero-marzo</t>
  </si>
  <si>
    <t>Metas alcanzadas al período enero-marzo</t>
  </si>
  <si>
    <t>En términos del artículo  37, fracción III del Decreto de Presupuesto de Egresos de la Federación para el Ejercicio Fiscal 2023</t>
  </si>
  <si>
    <t>En términos del artículo 37, fracción V del Decreto de Presupuesto de Egresos de la Federación para el Ejercicio Fiscal 2023</t>
  </si>
  <si>
    <t>Enero</t>
  </si>
  <si>
    <t>Elaboró</t>
  </si>
  <si>
    <t>Revisó</t>
  </si>
  <si>
    <t>Autorizó</t>
  </si>
  <si>
    <t>En términos del artículo 37, fracción IV del Decreto de Presupuesto de Egresos de la Federación para el Ejercicio Fiscal 2023</t>
  </si>
  <si>
    <t>Estado de situación financiera</t>
  </si>
  <si>
    <t>Fracción IV</t>
  </si>
  <si>
    <t>Situación Financiera</t>
  </si>
  <si>
    <t>Trimestre:  Primer trimestre 2023</t>
  </si>
  <si>
    <t>1. Estados de situación financiera</t>
  </si>
  <si>
    <t>2. Analítico de ingresos y egresos</t>
  </si>
  <si>
    <t>3. Estado de origen y aplicación de los recursos públicos Federales</t>
  </si>
  <si>
    <t>Enero - Febrero</t>
  </si>
  <si>
    <t>Enero - Marzo</t>
  </si>
  <si>
    <t>(Pesos)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</si>
  <si>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</si>
  <si>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</si>
  <si>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</si>
  <si>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</si>
  <si>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</si>
  <si>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</si>
  <si>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</si>
  <si>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</si>
  <si>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</si>
  <si>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</si>
  <si>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</si>
  <si>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</si>
  <si>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</si>
  <si>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</si>
  <si>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</si>
  <si>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</si>
  <si>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</si>
  <si>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</si>
  <si>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</si>
  <si>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</si>
  <si>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</si>
  <si>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</si>
  <si>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</si>
  <si>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</si>
  <si>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</si>
  <si>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</si>
  <si>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</si>
  <si>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</si>
  <si>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</si>
  <si>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</si>
  <si>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</si>
  <si>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</si>
  <si>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</si>
  <si>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</si>
  <si>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</si>
  <si>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</si>
  <si>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del Activo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</si>
  <si>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</si>
  <si>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</si>
  <si>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</si>
  <si>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</si>
  <si>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</si>
  <si>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</si>
  <si>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</si>
  <si>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</si>
  <si>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</si>
  <si>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</si>
  <si>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Concepto</t>
  </si>
  <si>
    <t>Impuestos</t>
  </si>
  <si>
    <t>Contribuciones de Mejoras</t>
  </si>
  <si>
    <t>Derechos</t>
  </si>
  <si>
    <t>Productos</t>
  </si>
  <si>
    <t>Aprovechamientos</t>
  </si>
  <si>
    <t>Egresos</t>
  </si>
  <si>
    <t>Subejercicio</t>
  </si>
  <si>
    <t>Aprobado</t>
  </si>
  <si>
    <t>Modificado</t>
  </si>
  <si>
    <t>Devengado</t>
  </si>
  <si>
    <t>Pagado</t>
  </si>
  <si>
    <t>Total del Gasto</t>
  </si>
  <si>
    <t>TOTAL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</si>
  <si>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: Favor de respetar la estructura de las columnas y formula establecidas en los formatos. En caso contrario se omite su cumplimiento </t>
    </r>
  </si>
  <si>
    <t xml:space="preserve">Nota: Favor de respetar la estructura de las columnas y formula establecidas en los formatos. En caso contrario se omite su cumplimiento </t>
  </si>
  <si>
    <t>UNIVERSIDAD TECNOLÓGICA DE QUERÉTARO</t>
  </si>
  <si>
    <t>SUBSIDIOS FEDERALES PARA ORGANISMOS DESCENTRALIZADOS ESTATALES U006</t>
  </si>
  <si>
    <t>UNIVERSIDAD TECNOLOGICA DE QUERETARO</t>
  </si>
  <si>
    <t>Ejercicio 2023</t>
  </si>
  <si>
    <t>ESTADO ANALÍTICO DEL EJERCICIO DEL PRESUPUESTO DE EGRESOS</t>
  </si>
  <si>
    <t>CLASIFICACIÓN POR OBJETO DEL GASTO (CAPÍTULO Y CONCEPTO)</t>
  </si>
  <si>
    <t xml:space="preserve">Del 01 de enero al 31 de marzo de 2023 </t>
  </si>
  <si>
    <t>Ampliaciones  / (Reducciones)</t>
  </si>
  <si>
    <t>3 = (1 + 2)</t>
  </si>
  <si>
    <t>6 = (3 - 4)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</si>
  <si>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</si>
  <si>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</si>
  <si>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</si>
  <si>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</si>
  <si>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</si>
  <si>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</si>
  <si>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</si>
  <si>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</si>
  <si>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</si>
  <si>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</si>
  <si>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</si>
  <si>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</si>
  <si>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</si>
  <si>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FARMACEÚTICOS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</si>
  <si>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</si>
  <si>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</si>
  <si>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</si>
  <si>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</si>
  <si>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</si>
  <si>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</si>
  <si>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</si>
  <si>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</si>
  <si>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</si>
  <si>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</si>
  <si>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</si>
  <si>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</si>
  <si>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</si>
  <si>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</si>
  <si>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</si>
  <si>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</si>
  <si>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</si>
  <si>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</si>
  <si>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</si>
  <si>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</si>
  <si>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</si>
  <si>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</si>
  <si>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</si>
  <si>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</si>
  <si>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</si>
  <si>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</si>
  <si>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</si>
  <si>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</si>
  <si>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</si>
  <si>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</si>
  <si>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</si>
  <si>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</si>
  <si>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</si>
  <si>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</si>
  <si>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</si>
  <si>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</si>
  <si>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</si>
  <si>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</si>
  <si>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</si>
  <si>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</si>
  <si>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</si>
  <si>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</si>
  <si>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</si>
  <si>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</si>
  <si>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</si>
  <si>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</si>
  <si>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</si>
  <si>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</si>
  <si>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</si>
  <si>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</si>
  <si>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</si>
  <si>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</si>
  <si>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  INTERESES DE LA DEUDA PÚBLICA</t>
  </si>
  <si>
    <t>COMISIONES DE LA DEUDA PÚBLICA</t>
  </si>
  <si>
    <t>  GASTOS DE LA DEUDA PÚBLICA</t>
  </si>
  <si>
    <t>COSTO POR COBERTURAS</t>
  </si>
  <si>
    <t>APOYOS FINANCIEROS</t>
  </si>
  <si>
    <t>ADEUDOS DE EJERCICIOS FISCALES ANTERIORES (ADEFAS)</t>
  </si>
  <si>
    <t>M. EN C. JOSE CARLOS ARREDONDO VELÁZQUEZ</t>
  </si>
  <si>
    <t>MDCO. APOLINAR VILLEGAS ARCOS</t>
  </si>
  <si>
    <t>Bajo protesta de decir verdad declaramos que los Estados Financieros y sus notas, son razonablemente correctos y son responsabilidad del emisor.</t>
  </si>
  <si>
    <t>RECTOR U.T.E.Q.</t>
  </si>
  <si>
    <t>SECRETARIO DE ADMON Y FINANZAS</t>
  </si>
  <si>
    <t xml:space="preserve">  </t>
  </si>
  <si>
    <t>ESTADO ANALÍTICO DE INGRESOS</t>
  </si>
  <si>
    <t>Del 01 de enero al 31 de marzo de 2023</t>
  </si>
  <si>
    <t>Rubro de Ingresos</t>
  </si>
  <si>
    <t>Ingreso</t>
  </si>
  <si>
    <t>Diferencia</t>
  </si>
  <si>
    <t>Estimado</t>
  </si>
  <si>
    <t>Ampliaciones y Reducciones</t>
  </si>
  <si>
    <t>Recaudado</t>
  </si>
  <si>
    <r>
      <t>(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1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)</t>
    </r>
  </si>
  <si>
    <r>
      <t>(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2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)</t>
    </r>
  </si>
  <si>
    <t>(3 = 1 + 2)</t>
  </si>
  <si>
    <r>
      <t>(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4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)</t>
    </r>
  </si>
  <si>
    <r>
      <t>(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5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)</t>
    </r>
  </si>
  <si>
    <t>(6 = 5 - 1)</t>
  </si>
  <si>
    <t>Cuotas y Aportaciones de Seguridad Social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</si>
  <si>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</si>
  <si>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</si>
  <si>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</si>
  <si>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</si>
  <si>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 excedentes</t>
  </si>
  <si>
    <t>Estado Analítico de Ingresos Por Fuente de Financiamiento</t>
  </si>
  <si>
    <t>Ingresos del Poder Ejecutivo Federal o Estatal y de los Municipios</t>
  </si>
  <si>
    <t>Productos¹</t>
  </si>
  <si>
    <t>Aprovechamientos²</t>
  </si>
  <si>
    <t>Ingresos de los Entes Públicos de los Poderes Legislativo y Judicial, de los Órganos Autónomos y del Sector Paraestatal o Paramunicipal, así como de las Empresas Productivas del Estado</t>
  </si>
  <si>
    <t>Ingresos por Venta de Bienes, Prestación de Servicios y Otros Ingresos³</t>
  </si>
  <si>
    <t>Ingresos derivados de financiamientos</t>
  </si>
  <si>
    <r>
      <t>1</t>
    </r>
    <r>
      <rPr>
        <sz val="5"/>
        <color rgb="FF000000"/>
        <rFont val="Arial"/>
        <family val="2"/>
      </rPr>
      <t xml:space="preserve"> Incluye intereses que generan las cuentas bancarias de los entes públicos en productos.</t>
    </r>
  </si>
  <si>
    <r>
      <t>2</t>
    </r>
    <r>
      <rPr>
        <sz val="5"/>
        <color rgb="FF000000"/>
        <rFont val="Arial"/>
        <family val="2"/>
      </rPr>
      <t xml:space="preserve"> Incluye donativos en efectivo del Poder Ejecutivo, entre otros aprovechamientos.</t>
    </r>
  </si>
  <si>
    <r>
      <t>3</t>
    </r>
    <r>
      <rPr>
        <sz val="5"/>
        <color rgb="FF000000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</si>
  <si>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RECTOR</t>
  </si>
  <si>
    <t>SECRETARIO ACADEMICO</t>
  </si>
  <si>
    <t>SECRETARIO DE VINCULACION</t>
  </si>
  <si>
    <t>ABOGADO GENERAL</t>
  </si>
  <si>
    <t>CONTRALOR INTERNO</t>
  </si>
  <si>
    <t>DIRECTOR DE AREA</t>
  </si>
  <si>
    <t>SUBDIRECTOR DE AREA</t>
  </si>
  <si>
    <t>JEFE DE DEPARTAMENTO</t>
  </si>
  <si>
    <t>PROFESOR TITULAR A</t>
  </si>
  <si>
    <t>PROFESOR TITULAR B</t>
  </si>
  <si>
    <t>PROFESOR TITULAR C</t>
  </si>
  <si>
    <t>PROFESOR ASOCIADO A</t>
  </si>
  <si>
    <t>PROFESOR ASOCIADO B</t>
  </si>
  <si>
    <t>PROFESOR ASOCIADO C</t>
  </si>
  <si>
    <t>TECNICO ACADEMICO A</t>
  </si>
  <si>
    <t>TECNICO ACADEMICO B</t>
  </si>
  <si>
    <t>TECNICO ACADEMICO C</t>
  </si>
  <si>
    <t>PROFESOR DE ASIGNATURA B</t>
  </si>
  <si>
    <t>COORDINADOR</t>
  </si>
  <si>
    <t>INVESTIGADOR ESPECIALIZADO</t>
  </si>
  <si>
    <t>INGENIERO EN SISTEMAS</t>
  </si>
  <si>
    <t>ABOGADO</t>
  </si>
  <si>
    <t>JEFE DE OFICINA</t>
  </si>
  <si>
    <t>TECNICO BIBLIOTECARIO</t>
  </si>
  <si>
    <t>ANALISTA ADMINISTRATIVO</t>
  </si>
  <si>
    <t>ENFERMERA</t>
  </si>
  <si>
    <t>TECNICO ESPECIALIZADO EN MANTENIMIENTO</t>
  </si>
  <si>
    <t>CHOFER DEL RECTOR</t>
  </si>
  <si>
    <t>CHOFER ADMINISTRATIVO</t>
  </si>
  <si>
    <t>SECRETARIA DE RECTOR</t>
  </si>
  <si>
    <t>SECRETARIA DE SECRETARIO</t>
  </si>
  <si>
    <t>SECRETARIA DE DIRECTOR DE AREA</t>
  </si>
  <si>
    <t>SECRETARIA DE SUBDIRECTOR DE AREA</t>
  </si>
  <si>
    <t>SECRETARIA DE JEFE DE DEPARTAMENTO</t>
  </si>
  <si>
    <t>MANDOS SUPERIORES Y MEDIOS</t>
  </si>
  <si>
    <t>PERSONAL ACADEMICO</t>
  </si>
  <si>
    <t>ADMINISTRATIVO Y SECRETARIAL</t>
  </si>
  <si>
    <t>DIRECTIVO</t>
  </si>
  <si>
    <t>DOCENTE</t>
  </si>
  <si>
    <t>ADMINISTRATIVO</t>
  </si>
  <si>
    <t>ATM</t>
  </si>
  <si>
    <t>ADMIN. Y SECRETARIAL</t>
  </si>
  <si>
    <t>QUERÉTARO</t>
  </si>
  <si>
    <t>Notas: *El número de plazas corresponde a las ocupadas considerando el número mayor,derivadas de los movimientos de personal de Altas, Bajas o Cambios de posición;  *en el costo unitario bruto se cita el sueldo preponderante del puesto, derivado de las condiciones laborales de cada empleado. Se informa el costo total de la nómina que corresponde a 50% estatal y 50% federal. ES IMPORTANTE SEÑALAR QUE EL GASTO DE NOMINA CON U006 AL 31 DEMARZO DE 2023 ES POR $12,813,584.79, más el gasto de Seguridad Social del Trimestre por $7,474.517.12,  la suma total del gasto en capitulo del 1000 de Recurso Federal es por $ 20,288,155.91.</t>
  </si>
  <si>
    <t>Presupuesto Anual Asignado vs Presupuesto Ejercido</t>
  </si>
  <si>
    <t>LAI María Elsa Rodríguez Moreno</t>
  </si>
  <si>
    <t>Subdirectora de Recursos Financieros</t>
  </si>
  <si>
    <t>MDCO. Apolinar Villegas Arcos</t>
  </si>
  <si>
    <t>Secretario de Administración y Finanzas</t>
  </si>
  <si>
    <t>M. en C. José Carlos Arredondo Velázquez</t>
  </si>
  <si>
    <t>Rector</t>
  </si>
  <si>
    <t>C.P. Jose Luis Elizondo Martínez</t>
  </si>
  <si>
    <t>Jefe del Departamento de Contabilidad</t>
  </si>
  <si>
    <t>ESTADO DE SITUACIÓN FINANCIERA</t>
  </si>
  <si>
    <t xml:space="preserve">  Al  31 de marzo 2023</t>
  </si>
  <si>
    <t xml:space="preserve">(Pesos) </t>
  </si>
  <si>
    <t xml:space="preserve"> DIC -2022</t>
  </si>
  <si>
    <t>ACTIVO</t>
  </si>
  <si>
    <t>Inventarios</t>
  </si>
  <si>
    <t>Otros Activos Circulantes</t>
  </si>
  <si>
    <t>Total de Activos Circulantes</t>
  </si>
  <si>
    <t>Total de Activos No Circulantes</t>
  </si>
  <si>
    <t>HACIENDA PÚBLICA/PATRIMONIO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</si>
  <si>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</si>
  <si>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</si>
  <si>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</si>
  <si>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Total Hacienda Pública/Patrimonio</t>
  </si>
  <si>
    <t>Total del Pasivo y Hacienda Pública/Patrimonio</t>
  </si>
  <si>
    <t>Bajo protesta de decir verdad declaramos que los Estados Financieros y sus Notas son razonablemente correctos y responsabilidad del emisor</t>
  </si>
  <si>
    <t>EJERCICIO 2023</t>
  </si>
  <si>
    <t xml:space="preserve">ESTADO DE ACTIVIDADES DE RECURSOS PUBLICOS FEDERALES  </t>
  </si>
  <si>
    <t>AL 31 DE MARZO 2023</t>
  </si>
  <si>
    <t>INGRESOS Y OTROS BENEFICIOS</t>
  </si>
  <si>
    <t>TRANSFERENCIAS FEDERALES</t>
  </si>
  <si>
    <t>TOTAL DE INGRESOS</t>
  </si>
  <si>
    <t>GASTOS Y OTRAS PERDIDAS</t>
  </si>
  <si>
    <t>GASTOS DE FUNCIONAMIENTO</t>
  </si>
  <si>
    <t>AHORRO/DESAHORRO NETO DEL EJERCICIO</t>
  </si>
  <si>
    <t>MCDO. APOLONAR VILLEGAS ARCOS</t>
  </si>
  <si>
    <t>C.P. JOSE LUIS ELIZONDO MARTINEZ</t>
  </si>
  <si>
    <t>SECRETARIO DE ADMON. Y FINANZAS</t>
  </si>
  <si>
    <t>JEFE DEL DEPARTAMENTO DE CONTABILIDAD</t>
  </si>
  <si>
    <t>Universidad Tecnológica de Querétaro</t>
  </si>
  <si>
    <t>Enero - Abril 2023</t>
  </si>
  <si>
    <t>Inicio</t>
  </si>
  <si>
    <t>Técnico Superior Universitario</t>
  </si>
  <si>
    <t>Universidades Tecnológicas y Politécnicas</t>
  </si>
  <si>
    <t>Licenciatura</t>
  </si>
  <si>
    <t>Posgrado</t>
  </si>
  <si>
    <t>MDCO. Ezequiel Aguilar Bernal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</si>
</sst>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#,##0.00_ ;[Red]\-#,##0.00\ "/>
    <numFmt numFmtId="166" formatCode="General_)"/>
    <numFmt numFmtId="167" formatCode="_-* #,##0_-;\-* #,##0_-;_-* &quot;-&quot;??_-;_-@_-"/>
  </numFmts>
  <fonts count="6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Montserrat"/>
    </font>
    <font>
      <b/>
      <sz val="10"/>
      <color indexed="9"/>
      <name val="Montserrat"/>
    </font>
    <font>
      <sz val="11"/>
      <name val="Montserrat"/>
    </font>
    <font>
      <b/>
      <sz val="14"/>
      <name val="Montserrat"/>
    </font>
    <font>
      <b/>
      <sz val="8.5"/>
      <color indexed="9"/>
      <name val="Montserrat"/>
    </font>
    <font>
      <sz val="8.5"/>
      <name val="Montserrat"/>
    </font>
    <font>
      <sz val="10"/>
      <name val="Montserrat"/>
    </font>
    <font>
      <b/>
      <sz val="9"/>
      <color indexed="9"/>
      <name val="Montserrat"/>
    </font>
    <font>
      <b/>
      <sz val="10"/>
      <name val="Montserrat"/>
    </font>
    <font>
      <b/>
      <sz val="12"/>
      <name val="Montserrat"/>
    </font>
    <font>
      <b/>
      <sz val="9"/>
      <name val="Montserrat"/>
    </font>
    <font>
      <sz val="9"/>
      <name val="Montserrat"/>
    </font>
    <font>
      <sz val="10"/>
      <color indexed="9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Montserrat"/>
    </font>
    <font>
      <b/>
      <sz val="10.5"/>
      <color indexed="9"/>
      <name val="Montserrat"/>
    </font>
    <font>
      <sz val="10.5"/>
      <name val="Arial"/>
      <family val="2"/>
    </font>
    <font>
      <sz val="10"/>
      <color theme="0"/>
      <name val="Montserrat"/>
    </font>
    <font>
      <b/>
      <sz val="10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5"/>
      <color rgb="FF000000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6"/>
      <color rgb="FF000000"/>
      <name val="Arial"/>
      <family val="2"/>
    </font>
    <font>
      <b/>
      <sz val="5"/>
      <color rgb="FF000000"/>
      <name val="Arial"/>
      <family val="2"/>
    </font>
    <font>
      <sz val="6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theme="1"/>
      <name val="Arial"/>
      <family val="2"/>
    </font>
    <font>
      <sz val="10"/>
      <name val="Arial Unicode MS"/>
    </font>
    <font>
      <sz val="8"/>
      <name val="Montserrat"/>
    </font>
    <font>
      <sz val="1"/>
      <color rgb="FF000000"/>
      <name val="Times New Roman"/>
      <family val="1"/>
    </font>
    <font>
      <b/>
      <sz val="7"/>
      <color rgb="FF000000"/>
      <name val="Arial"/>
      <family val="2"/>
    </font>
    <font>
      <b/>
      <sz val="8"/>
      <color rgb="FFFFFFFF"/>
      <name val="Arial"/>
      <family val="2"/>
    </font>
    <font>
      <sz val="3.3"/>
      <color rgb="FF000000"/>
      <name val="Arial"/>
      <family val="2"/>
    </font>
    <font>
      <sz val="5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rgb="FF00CC00"/>
      <name val="Arial"/>
      <family val="2"/>
    </font>
    <font>
      <sz val="5"/>
      <name val="Times New Roman"/>
      <family val="1"/>
    </font>
    <font>
      <b/>
      <sz val="10"/>
      <color rgb="FF6600CC"/>
      <name val="Arial"/>
      <family val="2"/>
    </font>
    <font>
      <b/>
      <sz val="10"/>
      <color rgb="FFA019EB"/>
      <name val="Arial"/>
      <family val="2"/>
    </font>
    <font>
      <b/>
      <sz val="10"/>
      <color rgb="FF6600FF"/>
      <name val="Arial"/>
      <family val="2"/>
    </font>
    <font>
      <b/>
      <sz val="10"/>
      <color rgb="FF0000FF"/>
      <name val="Arial"/>
      <family val="2"/>
    </font>
    <font>
      <b/>
      <sz val="8"/>
      <color rgb="FF0000FF"/>
      <name val="Arial"/>
      <family val="2"/>
    </font>
    <font>
      <b/>
      <sz val="11"/>
      <color rgb="FF6600FF"/>
      <name val="Arial"/>
      <family val="2"/>
    </font>
    <font>
      <b/>
      <sz val="11"/>
      <color rgb="FF0000FF"/>
      <name val="Arial"/>
      <family val="2"/>
    </font>
    <font>
      <sz val="8"/>
      <name val="Calibri"/>
      <family val="2"/>
      <scheme val="minor"/>
    </font>
    <font>
      <sz val="8"/>
      <color theme="4" tint="0.3999755851924192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1">
    <xf numFmtId="0" fontId="0" fillId="0" borderId="0"/>
    <xf numFmtId="0" fontId="5" fillId="0" borderId="0">
      <alignment wrapText="1"/>
    </xf>
    <xf numFmtId="43" fontId="5" fillId="0" borderId="0" applyFont="0" applyFill="0" applyBorder="0" applyAlignment="0" applyProtection="0"/>
    <xf numFmtId="0" fontId="22" fillId="0" borderId="0"/>
    <xf numFmtId="0" fontId="5" fillId="0" borderId="0"/>
    <xf numFmtId="9" fontId="22" fillId="0" borderId="0" applyFont="0" applyFill="0" applyBorder="0" applyAlignment="0" applyProtection="0"/>
    <xf numFmtId="166" fontId="5" fillId="0" borderId="0"/>
    <xf numFmtId="0" fontId="5" fillId="0" borderId="0"/>
    <xf numFmtId="43" fontId="32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/>
    <xf numFmtId="0" fontId="42" fillId="0" borderId="0"/>
    <xf numFmtId="43" fontId="5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9">
    <xf numFmtId="0" fontId="0" fillId="0" borderId="0" xfId="0"/>
    <xf numFmtId="0" fontId="0" fillId="0" borderId="1" xfId="0" applyBorder="1"/>
    <xf numFmtId="0" fontId="12" fillId="3" borderId="0" xfId="0" quotePrefix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0" fillId="0" borderId="0" xfId="0" applyProtection="1">
      <protection locked="0"/>
    </xf>
    <xf numFmtId="0" fontId="21" fillId="0" borderId="0" xfId="4" applyFont="1" applyAlignment="1">
      <alignment vertical="center"/>
    </xf>
    <xf numFmtId="0" fontId="5" fillId="0" borderId="0" xfId="4"/>
    <xf numFmtId="0" fontId="12" fillId="0" borderId="0" xfId="0" applyFont="1" applyAlignment="1">
      <alignment vertical="center" wrapText="1"/>
    </xf>
    <xf numFmtId="0" fontId="12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3" borderId="0" xfId="0" quotePrefix="1" applyFont="1" applyFill="1" applyAlignment="1">
      <alignment horizontal="center" vertical="center" wrapText="1"/>
    </xf>
    <xf numFmtId="0" fontId="14" fillId="0" borderId="3" xfId="0" applyFont="1" applyBorder="1" applyAlignment="1" applyProtection="1">
      <alignment vertical="center" wrapText="1"/>
      <protection locked="0"/>
    </xf>
    <xf numFmtId="0" fontId="19" fillId="0" borderId="3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/>
      <protection locked="0"/>
    </xf>
    <xf numFmtId="4" fontId="14" fillId="0" borderId="2" xfId="0" applyNumberFormat="1" applyFont="1" applyBorder="1" applyAlignment="1" applyProtection="1">
      <alignment horizontal="right" vertical="center"/>
      <protection locked="0"/>
    </xf>
    <xf numFmtId="0" fontId="19" fillId="0" borderId="2" xfId="0" applyFont="1" applyBorder="1" applyAlignment="1" applyProtection="1">
      <alignment vertical="center" wrapText="1"/>
      <protection locked="0"/>
    </xf>
    <xf numFmtId="10" fontId="25" fillId="0" borderId="2" xfId="4" applyNumberFormat="1" applyFont="1" applyBorder="1" applyAlignment="1" applyProtection="1">
      <alignment horizontal="center" vertical="center" wrapText="1"/>
      <protection locked="0"/>
    </xf>
    <xf numFmtId="3" fontId="25" fillId="0" borderId="2" xfId="4" applyNumberFormat="1" applyFont="1" applyBorder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3" fontId="25" fillId="0" borderId="2" xfId="5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vertical="center"/>
      <protection locked="0"/>
    </xf>
    <xf numFmtId="0" fontId="14" fillId="0" borderId="16" xfId="0" applyFont="1" applyBorder="1" applyAlignment="1" applyProtection="1">
      <alignment vertical="center" wrapText="1"/>
      <protection locked="0"/>
    </xf>
    <xf numFmtId="0" fontId="19" fillId="0" borderId="16" xfId="0" applyFont="1" applyBorder="1" applyAlignment="1" applyProtection="1">
      <alignment vertical="center" wrapText="1"/>
      <protection locked="0"/>
    </xf>
    <xf numFmtId="0" fontId="14" fillId="0" borderId="15" xfId="0" applyFont="1" applyBorder="1" applyAlignment="1" applyProtection="1">
      <alignment vertical="center"/>
      <protection locked="0"/>
    </xf>
    <xf numFmtId="4" fontId="14" fillId="0" borderId="14" xfId="0" applyNumberFormat="1" applyFont="1" applyBorder="1" applyAlignment="1" applyProtection="1">
      <alignment horizontal="right" vertical="center"/>
      <protection locked="0"/>
    </xf>
    <xf numFmtId="0" fontId="19" fillId="0" borderId="14" xfId="0" applyFont="1" applyBorder="1" applyAlignment="1" applyProtection="1">
      <alignment vertical="center" wrapText="1"/>
      <protection locked="0"/>
    </xf>
    <xf numFmtId="3" fontId="25" fillId="0" borderId="14" xfId="5" applyNumberFormat="1" applyFont="1" applyBorder="1" applyAlignment="1" applyProtection="1">
      <alignment horizontal="center" vertical="center" wrapText="1"/>
      <protection locked="0"/>
    </xf>
    <xf numFmtId="3" fontId="25" fillId="0" borderId="14" xfId="4" applyNumberFormat="1" applyFont="1" applyBorder="1" applyAlignment="1" applyProtection="1">
      <alignment horizontal="center" vertical="center"/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10" fontId="25" fillId="0" borderId="14" xfId="4" applyNumberFormat="1" applyFont="1" applyBorder="1" applyAlignment="1" applyProtection="1">
      <alignment horizontal="center" vertical="center" wrapText="1"/>
      <protection locked="0"/>
    </xf>
    <xf numFmtId="166" fontId="19" fillId="0" borderId="2" xfId="0" applyNumberFormat="1" applyFont="1" applyBorder="1" applyAlignment="1" applyProtection="1">
      <alignment horizontal="left"/>
      <protection locked="0"/>
    </xf>
    <xf numFmtId="166" fontId="19" fillId="0" borderId="11" xfId="0" applyNumberFormat="1" applyFont="1" applyBorder="1" applyAlignment="1" applyProtection="1">
      <alignment horizontal="left"/>
      <protection locked="0"/>
    </xf>
    <xf numFmtId="0" fontId="19" fillId="0" borderId="2" xfId="0" applyFont="1" applyBorder="1" applyProtection="1">
      <protection locked="0"/>
    </xf>
    <xf numFmtId="0" fontId="18" fillId="0" borderId="11" xfId="0" applyFont="1" applyBorder="1" applyProtection="1">
      <protection locked="0"/>
    </xf>
    <xf numFmtId="4" fontId="19" fillId="0" borderId="2" xfId="0" applyNumberFormat="1" applyFont="1" applyBorder="1" applyAlignment="1" applyProtection="1">
      <alignment horizontal="right"/>
      <protection locked="0"/>
    </xf>
    <xf numFmtId="43" fontId="19" fillId="0" borderId="2" xfId="0" applyNumberFormat="1" applyFont="1" applyBorder="1" applyProtection="1">
      <protection locked="0"/>
    </xf>
    <xf numFmtId="166" fontId="19" fillId="0" borderId="2" xfId="0" applyNumberFormat="1" applyFont="1" applyBorder="1" applyProtection="1">
      <protection locked="0"/>
    </xf>
    <xf numFmtId="0" fontId="19" fillId="0" borderId="11" xfId="0" applyFont="1" applyBorder="1" applyProtection="1">
      <protection locked="0"/>
    </xf>
    <xf numFmtId="164" fontId="0" fillId="0" borderId="0" xfId="0" applyNumberFormat="1" applyProtection="1">
      <protection locked="0"/>
    </xf>
    <xf numFmtId="43" fontId="23" fillId="0" borderId="0" xfId="0" applyNumberFormat="1" applyFont="1" applyProtection="1">
      <protection locked="0"/>
    </xf>
    <xf numFmtId="3" fontId="19" fillId="0" borderId="2" xfId="0" applyNumberFormat="1" applyFont="1" applyBorder="1" applyProtection="1">
      <protection locked="0"/>
    </xf>
    <xf numFmtId="0" fontId="19" fillId="0" borderId="11" xfId="0" applyFont="1" applyBorder="1" applyAlignment="1" applyProtection="1">
      <alignment horizontal="left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3" fillId="0" borderId="0" xfId="0" applyFont="1"/>
    <xf numFmtId="0" fontId="24" fillId="0" borderId="0" xfId="0" applyFont="1"/>
    <xf numFmtId="0" fontId="10" fillId="0" borderId="0" xfId="0" applyFont="1" applyAlignment="1">
      <alignment horizontal="left" vertical="center" wrapText="1"/>
    </xf>
    <xf numFmtId="0" fontId="14" fillId="0" borderId="0" xfId="0" applyFont="1"/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4" fillId="3" borderId="0" xfId="0" applyFont="1" applyFill="1"/>
    <xf numFmtId="0" fontId="9" fillId="3" borderId="9" xfId="0" applyFont="1" applyFill="1" applyBorder="1" applyAlignment="1">
      <alignment horizontal="center" vertical="center" wrapText="1"/>
    </xf>
    <xf numFmtId="0" fontId="9" fillId="3" borderId="0" xfId="0" quotePrefix="1" applyFont="1" applyFill="1" applyAlignment="1">
      <alignment horizontal="center" vertical="center" wrapText="1"/>
    </xf>
    <xf numFmtId="165" fontId="14" fillId="0" borderId="12" xfId="0" applyNumberFormat="1" applyFont="1" applyBorder="1" applyAlignment="1" applyProtection="1">
      <alignment vertical="center"/>
      <protection locked="0"/>
    </xf>
    <xf numFmtId="165" fontId="14" fillId="0" borderId="13" xfId="0" applyNumberFormat="1" applyFont="1" applyBorder="1" applyAlignment="1" applyProtection="1">
      <alignment vertical="center"/>
      <protection locked="0"/>
    </xf>
    <xf numFmtId="0" fontId="14" fillId="0" borderId="12" xfId="0" applyFont="1" applyBorder="1" applyProtection="1">
      <protection locked="0"/>
    </xf>
    <xf numFmtId="165" fontId="14" fillId="0" borderId="12" xfId="0" applyNumberFormat="1" applyFont="1" applyBorder="1" applyProtection="1">
      <protection locked="0"/>
    </xf>
    <xf numFmtId="165" fontId="14" fillId="0" borderId="13" xfId="0" applyNumberFormat="1" applyFont="1" applyBorder="1" applyProtection="1">
      <protection locked="0"/>
    </xf>
    <xf numFmtId="165" fontId="0" fillId="0" borderId="12" xfId="0" applyNumberFormat="1" applyBorder="1" applyProtection="1">
      <protection locked="0"/>
    </xf>
    <xf numFmtId="165" fontId="0" fillId="0" borderId="13" xfId="0" applyNumberFormat="1" applyBorder="1" applyProtection="1">
      <protection locked="0"/>
    </xf>
    <xf numFmtId="0" fontId="0" fillId="0" borderId="12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7" fillId="0" borderId="12" xfId="0" applyFont="1" applyBorder="1" applyAlignment="1" applyProtection="1">
      <alignment horizontal="justify"/>
      <protection locked="0"/>
    </xf>
    <xf numFmtId="0" fontId="7" fillId="0" borderId="13" xfId="0" applyFont="1" applyBorder="1" applyAlignment="1" applyProtection="1">
      <alignment horizontal="justify"/>
      <protection locked="0"/>
    </xf>
    <xf numFmtId="0" fontId="0" fillId="0" borderId="1" xfId="0" applyBorder="1" applyProtection="1">
      <protection locked="0"/>
    </xf>
    <xf numFmtId="4" fontId="14" fillId="0" borderId="0" xfId="0" applyNumberFormat="1" applyFont="1"/>
    <xf numFmtId="0" fontId="9" fillId="3" borderId="0" xfId="0" applyFont="1" applyFill="1"/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3" fontId="5" fillId="0" borderId="0" xfId="0" applyNumberFormat="1" applyFont="1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8" fillId="0" borderId="0" xfId="0" applyFont="1"/>
    <xf numFmtId="166" fontId="19" fillId="0" borderId="14" xfId="0" applyNumberFormat="1" applyFont="1" applyBorder="1" applyAlignment="1" applyProtection="1">
      <alignment horizontal="left"/>
      <protection locked="0"/>
    </xf>
    <xf numFmtId="0" fontId="19" fillId="0" borderId="14" xfId="0" applyFont="1" applyBorder="1" applyProtection="1">
      <protection locked="0"/>
    </xf>
    <xf numFmtId="4" fontId="19" fillId="0" borderId="14" xfId="0" applyNumberFormat="1" applyFont="1" applyBorder="1" applyAlignment="1" applyProtection="1">
      <alignment horizontal="right"/>
      <protection locked="0"/>
    </xf>
    <xf numFmtId="0" fontId="13" fillId="2" borderId="14" xfId="0" applyFont="1" applyFill="1" applyBorder="1" applyAlignment="1" applyProtection="1">
      <alignment horizontal="center" vertical="center" wrapText="1"/>
      <protection locked="0"/>
    </xf>
    <xf numFmtId="3" fontId="13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6" xfId="0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29" fillId="3" borderId="14" xfId="0" applyFont="1" applyFill="1" applyBorder="1" applyAlignment="1" applyProtection="1">
      <alignment vertical="center" wrapText="1"/>
      <protection locked="0"/>
    </xf>
    <xf numFmtId="0" fontId="29" fillId="3" borderId="4" xfId="0" applyFont="1" applyFill="1" applyBorder="1" applyAlignment="1" applyProtection="1">
      <alignment vertical="center"/>
      <protection locked="0"/>
    </xf>
    <xf numFmtId="4" fontId="26" fillId="3" borderId="2" xfId="0" applyNumberFormat="1" applyFont="1" applyFill="1" applyBorder="1" applyAlignment="1" applyProtection="1">
      <alignment horizontal="right" vertical="center"/>
      <protection locked="0"/>
    </xf>
    <xf numFmtId="0" fontId="26" fillId="3" borderId="4" xfId="0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 applyProtection="1">
      <alignment vertical="center" wrapText="1"/>
      <protection locked="0"/>
    </xf>
    <xf numFmtId="3" fontId="25" fillId="3" borderId="2" xfId="5" applyNumberFormat="1" applyFont="1" applyFill="1" applyBorder="1" applyAlignment="1" applyProtection="1">
      <alignment horizontal="center" vertical="center" wrapText="1"/>
      <protection locked="0"/>
    </xf>
    <xf numFmtId="3" fontId="25" fillId="3" borderId="2" xfId="4" applyNumberFormat="1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Protection="1">
      <protection locked="0"/>
    </xf>
    <xf numFmtId="0" fontId="30" fillId="3" borderId="2" xfId="0" applyFont="1" applyFill="1" applyBorder="1" applyAlignment="1" applyProtection="1">
      <alignment horizontal="center"/>
      <protection locked="0"/>
    </xf>
    <xf numFmtId="4" fontId="30" fillId="3" borderId="2" xfId="0" applyNumberFormat="1" applyFont="1" applyFill="1" applyBorder="1" applyProtection="1">
      <protection locked="0"/>
    </xf>
    <xf numFmtId="0" fontId="30" fillId="3" borderId="0" xfId="0" applyFont="1" applyFill="1" applyAlignment="1" applyProtection="1">
      <alignment horizontal="center"/>
      <protection locked="0"/>
    </xf>
    <xf numFmtId="165" fontId="30" fillId="3" borderId="0" xfId="0" applyNumberFormat="1" applyFont="1" applyFill="1" applyProtection="1">
      <protection locked="0"/>
    </xf>
    <xf numFmtId="0" fontId="27" fillId="3" borderId="0" xfId="0" applyFont="1" applyFill="1" applyAlignment="1">
      <alignment vertical="center" wrapText="1"/>
    </xf>
    <xf numFmtId="0" fontId="27" fillId="3" borderId="0" xfId="0" quotePrefix="1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13" fillId="2" borderId="18" xfId="0" applyFont="1" applyFill="1" applyBorder="1" applyAlignment="1" applyProtection="1">
      <alignment horizontal="center" vertical="center" wrapText="1"/>
      <protection locked="0"/>
    </xf>
    <xf numFmtId="0" fontId="13" fillId="2" borderId="17" xfId="0" applyFont="1" applyFill="1" applyBorder="1" applyAlignment="1" applyProtection="1">
      <alignment horizontal="center" vertical="center" wrapText="1"/>
      <protection locked="0"/>
    </xf>
    <xf numFmtId="3" fontId="13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9" xfId="0" applyFont="1" applyFill="1" applyBorder="1" applyAlignment="1" applyProtection="1">
      <alignment horizontal="center" vertical="center" wrapText="1"/>
      <protection locked="0"/>
    </xf>
    <xf numFmtId="0" fontId="13" fillId="2" borderId="20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3" fontId="13" fillId="2" borderId="0" xfId="0" applyNumberFormat="1" applyFont="1" applyFill="1" applyAlignment="1" applyProtection="1">
      <alignment horizontal="center" vertical="center" wrapText="1"/>
      <protection locked="0"/>
    </xf>
    <xf numFmtId="0" fontId="13" fillId="2" borderId="21" xfId="0" applyFont="1" applyFill="1" applyBorder="1" applyAlignment="1" applyProtection="1">
      <alignment horizontal="center" vertical="center" wrapText="1"/>
      <protection locked="0"/>
    </xf>
    <xf numFmtId="0" fontId="13" fillId="2" borderId="22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3" fontId="13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3" xfId="0" applyFont="1" applyFill="1" applyBorder="1" applyAlignment="1" applyProtection="1">
      <alignment horizontal="center" vertical="center" wrapText="1"/>
      <protection locked="0"/>
    </xf>
    <xf numFmtId="0" fontId="18" fillId="2" borderId="20" xfId="0" applyFont="1" applyFill="1" applyBorder="1" applyAlignment="1" applyProtection="1">
      <alignment horizontal="left" vertical="center"/>
      <protection locked="0"/>
    </xf>
    <xf numFmtId="165" fontId="14" fillId="0" borderId="24" xfId="0" applyNumberFormat="1" applyFont="1" applyBorder="1" applyAlignment="1" applyProtection="1">
      <alignment vertical="center"/>
      <protection locked="0"/>
    </xf>
    <xf numFmtId="0" fontId="4" fillId="0" borderId="0" xfId="9"/>
    <xf numFmtId="0" fontId="35" fillId="0" borderId="0" xfId="9" applyFont="1"/>
    <xf numFmtId="0" fontId="36" fillId="4" borderId="31" xfId="9" applyFont="1" applyFill="1" applyBorder="1" applyAlignment="1">
      <alignment horizontal="center" wrapText="1"/>
    </xf>
    <xf numFmtId="0" fontId="36" fillId="4" borderId="33" xfId="9" applyFont="1" applyFill="1" applyBorder="1" applyAlignment="1">
      <alignment wrapText="1"/>
    </xf>
    <xf numFmtId="3" fontId="36" fillId="4" borderId="0" xfId="9" applyNumberFormat="1" applyFont="1" applyFill="1" applyAlignment="1">
      <alignment horizontal="right" wrapText="1"/>
    </xf>
    <xf numFmtId="3" fontId="36" fillId="4" borderId="34" xfId="9" applyNumberFormat="1" applyFont="1" applyFill="1" applyBorder="1" applyAlignment="1">
      <alignment horizontal="right" wrapText="1"/>
    </xf>
    <xf numFmtId="0" fontId="37" fillId="4" borderId="33" xfId="9" applyFont="1" applyFill="1" applyBorder="1" applyAlignment="1">
      <alignment horizontal="left" vertical="top" wrapText="1" indent="1"/>
    </xf>
    <xf numFmtId="3" fontId="37" fillId="4" borderId="0" xfId="9" applyNumberFormat="1" applyFont="1" applyFill="1" applyAlignment="1">
      <alignment horizontal="right" wrapText="1"/>
    </xf>
    <xf numFmtId="3" fontId="37" fillId="4" borderId="34" xfId="9" applyNumberFormat="1" applyFont="1" applyFill="1" applyBorder="1" applyAlignment="1">
      <alignment horizontal="right" wrapText="1"/>
    </xf>
    <xf numFmtId="0" fontId="37" fillId="4" borderId="0" xfId="9" applyFont="1" applyFill="1" applyAlignment="1">
      <alignment horizontal="right" wrapText="1"/>
    </xf>
    <xf numFmtId="0" fontId="37" fillId="4" borderId="34" xfId="9" applyFont="1" applyFill="1" applyBorder="1" applyAlignment="1">
      <alignment horizontal="right" wrapText="1"/>
    </xf>
    <xf numFmtId="0" fontId="36" fillId="4" borderId="0" xfId="9" applyFont="1" applyFill="1" applyAlignment="1">
      <alignment horizontal="right" wrapText="1"/>
    </xf>
    <xf numFmtId="0" fontId="36" fillId="4" borderId="34" xfId="9" applyFont="1" applyFill="1" applyBorder="1" applyAlignment="1">
      <alignment horizontal="right" wrapText="1"/>
    </xf>
    <xf numFmtId="3" fontId="36" fillId="4" borderId="31" xfId="9" applyNumberFormat="1" applyFont="1" applyFill="1" applyBorder="1" applyAlignment="1">
      <alignment horizontal="right" wrapText="1"/>
    </xf>
    <xf numFmtId="0" fontId="38" fillId="0" borderId="0" xfId="9" applyFont="1"/>
    <xf numFmtId="0" fontId="39" fillId="4" borderId="35" xfId="9" applyFont="1" applyFill="1" applyBorder="1" applyAlignment="1">
      <alignment horizontal="center" wrapText="1"/>
    </xf>
    <xf numFmtId="0" fontId="41" fillId="4" borderId="0" xfId="9" applyFont="1" applyFill="1" applyAlignment="1">
      <alignment horizontal="center" wrapText="1"/>
    </xf>
    <xf numFmtId="0" fontId="46" fillId="0" borderId="12" xfId="0" applyFont="1" applyBorder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4" fontId="45" fillId="0" borderId="0" xfId="0" applyNumberFormat="1" applyFont="1"/>
    <xf numFmtId="167" fontId="43" fillId="0" borderId="14" xfId="10" applyNumberFormat="1" applyFont="1" applyBorder="1"/>
    <xf numFmtId="0" fontId="2" fillId="0" borderId="0" xfId="17"/>
    <xf numFmtId="0" fontId="47" fillId="0" borderId="0" xfId="17" applyFont="1"/>
    <xf numFmtId="0" fontId="36" fillId="4" borderId="31" xfId="17" applyFont="1" applyFill="1" applyBorder="1" applyAlignment="1">
      <alignment horizontal="center" wrapText="1"/>
    </xf>
    <xf numFmtId="0" fontId="2" fillId="4" borderId="36" xfId="17" applyFill="1" applyBorder="1" applyAlignment="1">
      <alignment wrapText="1"/>
    </xf>
    <xf numFmtId="0" fontId="2" fillId="4" borderId="35" xfId="17" applyFill="1" applyBorder="1" applyAlignment="1">
      <alignment wrapText="1"/>
    </xf>
    <xf numFmtId="0" fontId="2" fillId="4" borderId="37" xfId="17" applyFill="1" applyBorder="1" applyAlignment="1">
      <alignment wrapText="1"/>
    </xf>
    <xf numFmtId="0" fontId="48" fillId="4" borderId="33" xfId="17" applyFont="1" applyFill="1" applyBorder="1" applyAlignment="1">
      <alignment wrapText="1"/>
    </xf>
    <xf numFmtId="0" fontId="48" fillId="4" borderId="0" xfId="17" applyFont="1" applyFill="1" applyAlignment="1">
      <alignment horizontal="right" wrapText="1"/>
    </xf>
    <xf numFmtId="0" fontId="48" fillId="4" borderId="34" xfId="17" applyFont="1" applyFill="1" applyBorder="1" applyAlignment="1">
      <alignment horizontal="right" wrapText="1"/>
    </xf>
    <xf numFmtId="3" fontId="48" fillId="4" borderId="0" xfId="17" applyNumberFormat="1" applyFont="1" applyFill="1" applyAlignment="1">
      <alignment horizontal="right" wrapText="1"/>
    </xf>
    <xf numFmtId="3" fontId="48" fillId="4" borderId="34" xfId="17" applyNumberFormat="1" applyFont="1" applyFill="1" applyBorder="1" applyAlignment="1">
      <alignment horizontal="right" wrapText="1"/>
    </xf>
    <xf numFmtId="0" fontId="2" fillId="4" borderId="38" xfId="17" applyFill="1" applyBorder="1" applyAlignment="1">
      <alignment vertical="top" wrapText="1"/>
    </xf>
    <xf numFmtId="0" fontId="2" fillId="4" borderId="25" xfId="17" applyFill="1" applyBorder="1" applyAlignment="1">
      <alignment wrapText="1"/>
    </xf>
    <xf numFmtId="0" fontId="2" fillId="4" borderId="39" xfId="17" applyFill="1" applyBorder="1" applyAlignment="1">
      <alignment wrapText="1"/>
    </xf>
    <xf numFmtId="0" fontId="48" fillId="4" borderId="31" xfId="17" applyFont="1" applyFill="1" applyBorder="1" applyAlignment="1">
      <alignment horizontal="center" vertical="top" wrapText="1"/>
    </xf>
    <xf numFmtId="3" fontId="48" fillId="4" borderId="31" xfId="17" applyNumberFormat="1" applyFont="1" applyFill="1" applyBorder="1" applyAlignment="1">
      <alignment horizontal="right" wrapText="1"/>
    </xf>
    <xf numFmtId="0" fontId="2" fillId="4" borderId="35" xfId="17" applyFill="1" applyBorder="1" applyAlignment="1">
      <alignment vertical="top" wrapText="1"/>
    </xf>
    <xf numFmtId="0" fontId="2" fillId="4" borderId="0" xfId="17" applyFill="1" applyAlignment="1">
      <alignment vertical="top" wrapText="1"/>
    </xf>
    <xf numFmtId="0" fontId="2" fillId="4" borderId="0" xfId="17" applyFill="1" applyAlignment="1">
      <alignment wrapText="1"/>
    </xf>
    <xf numFmtId="0" fontId="41" fillId="4" borderId="33" xfId="17" applyFont="1" applyFill="1" applyBorder="1" applyAlignment="1">
      <alignment horizontal="left" vertical="top" wrapText="1" indent="1"/>
    </xf>
    <xf numFmtId="0" fontId="41" fillId="4" borderId="0" xfId="17" applyFont="1" applyFill="1" applyAlignment="1">
      <alignment horizontal="right" wrapText="1"/>
    </xf>
    <xf numFmtId="0" fontId="41" fillId="4" borderId="34" xfId="17" applyFont="1" applyFill="1" applyBorder="1" applyAlignment="1">
      <alignment horizontal="right" wrapText="1"/>
    </xf>
    <xf numFmtId="3" fontId="41" fillId="4" borderId="0" xfId="17" applyNumberFormat="1" applyFont="1" applyFill="1" applyAlignment="1">
      <alignment horizontal="right" wrapText="1"/>
    </xf>
    <xf numFmtId="3" fontId="41" fillId="4" borderId="34" xfId="17" applyNumberFormat="1" applyFont="1" applyFill="1" applyBorder="1" applyAlignment="1">
      <alignment horizontal="right" wrapText="1"/>
    </xf>
    <xf numFmtId="0" fontId="50" fillId="0" borderId="0" xfId="17" applyFont="1"/>
    <xf numFmtId="0" fontId="37" fillId="0" borderId="0" xfId="17" applyFont="1"/>
    <xf numFmtId="0" fontId="39" fillId="4" borderId="35" xfId="17" applyFont="1" applyFill="1" applyBorder="1" applyAlignment="1">
      <alignment horizontal="center" wrapText="1"/>
    </xf>
    <xf numFmtId="0" fontId="41" fillId="4" borderId="0" xfId="17" applyFont="1" applyFill="1" applyAlignment="1">
      <alignment horizontal="center" wrapText="1"/>
    </xf>
    <xf numFmtId="3" fontId="19" fillId="0" borderId="14" xfId="0" applyNumberFormat="1" applyFont="1" applyBorder="1" applyProtection="1">
      <protection locked="0"/>
    </xf>
    <xf numFmtId="166" fontId="19" fillId="0" borderId="14" xfId="0" applyNumberFormat="1" applyFont="1" applyFill="1" applyBorder="1" applyAlignment="1" applyProtection="1">
      <alignment horizontal="left"/>
      <protection locked="0"/>
    </xf>
    <xf numFmtId="166" fontId="19" fillId="0" borderId="11" xfId="0" applyNumberFormat="1" applyFont="1" applyFill="1" applyBorder="1" applyAlignment="1" applyProtection="1">
      <alignment horizontal="left"/>
      <protection locked="0"/>
    </xf>
    <xf numFmtId="0" fontId="19" fillId="0" borderId="14" xfId="0" applyFont="1" applyFill="1" applyBorder="1" applyProtection="1">
      <protection locked="0"/>
    </xf>
    <xf numFmtId="0" fontId="18" fillId="0" borderId="11" xfId="0" applyFont="1" applyFill="1" applyBorder="1" applyProtection="1">
      <protection locked="0"/>
    </xf>
    <xf numFmtId="4" fontId="19" fillId="0" borderId="14" xfId="0" applyNumberFormat="1" applyFont="1" applyFill="1" applyBorder="1" applyAlignment="1" applyProtection="1">
      <alignment horizontal="right"/>
      <protection locked="0"/>
    </xf>
    <xf numFmtId="43" fontId="19" fillId="0" borderId="2" xfId="0" applyNumberFormat="1" applyFont="1" applyFill="1" applyBorder="1" applyProtection="1">
      <protection locked="0"/>
    </xf>
    <xf numFmtId="0" fontId="0" fillId="0" borderId="0" xfId="0" applyFill="1" applyProtection="1">
      <protection locked="0"/>
    </xf>
    <xf numFmtId="0" fontId="23" fillId="0" borderId="0" xfId="0" applyFont="1" applyFill="1" applyProtection="1">
      <protection locked="0"/>
    </xf>
    <xf numFmtId="43" fontId="0" fillId="0" borderId="0" xfId="0" applyNumberFormat="1" applyProtection="1">
      <protection locked="0"/>
    </xf>
    <xf numFmtId="43" fontId="0" fillId="0" borderId="0" xfId="0" applyNumberFormat="1" applyFill="1" applyProtection="1">
      <protection locked="0"/>
    </xf>
    <xf numFmtId="0" fontId="8" fillId="0" borderId="0" xfId="0" applyFont="1" applyAlignment="1">
      <alignment vertical="center"/>
    </xf>
    <xf numFmtId="0" fontId="7" fillId="0" borderId="0" xfId="0" applyFont="1" applyAlignment="1" applyProtection="1">
      <alignment horizontal="center"/>
      <protection locked="0"/>
    </xf>
    <xf numFmtId="9" fontId="19" fillId="0" borderId="2" xfId="0" applyNumberFormat="1" applyFont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3" fillId="2" borderId="0" xfId="18" applyFont="1" applyFill="1" applyAlignment="1">
      <alignment vertical="center"/>
    </xf>
    <xf numFmtId="0" fontId="56" fillId="0" borderId="0" xfId="18" applyFont="1" applyAlignment="1">
      <alignment vertical="center"/>
    </xf>
    <xf numFmtId="0" fontId="53" fillId="0" borderId="0" xfId="18" applyFont="1" applyAlignment="1">
      <alignment vertical="center"/>
    </xf>
    <xf numFmtId="0" fontId="7" fillId="5" borderId="31" xfId="18" applyFont="1" applyFill="1" applyBorder="1" applyAlignment="1">
      <alignment horizontal="center" vertical="center" wrapText="1"/>
    </xf>
    <xf numFmtId="0" fontId="57" fillId="5" borderId="31" xfId="18" applyFont="1" applyFill="1" applyBorder="1" applyAlignment="1">
      <alignment horizontal="center" vertical="center" wrapText="1"/>
    </xf>
    <xf numFmtId="0" fontId="58" fillId="5" borderId="31" xfId="18" applyFont="1" applyFill="1" applyBorder="1" applyAlignment="1">
      <alignment horizontal="center" vertical="center" wrapText="1"/>
    </xf>
    <xf numFmtId="0" fontId="34" fillId="6" borderId="0" xfId="18" applyFont="1" applyFill="1" applyAlignment="1">
      <alignment horizontal="center" vertical="center" wrapText="1"/>
    </xf>
    <xf numFmtId="0" fontId="53" fillId="6" borderId="0" xfId="18" applyFont="1" applyFill="1" applyAlignment="1">
      <alignment vertical="center" wrapText="1"/>
    </xf>
    <xf numFmtId="0" fontId="6" fillId="4" borderId="0" xfId="18" applyFont="1" applyFill="1" applyAlignment="1">
      <alignment vertical="center" wrapText="1"/>
    </xf>
    <xf numFmtId="3" fontId="31" fillId="4" borderId="0" xfId="18" applyNumberFormat="1" applyFont="1" applyFill="1" applyAlignment="1">
      <alignment horizontal="right" vertical="center" wrapText="1"/>
    </xf>
    <xf numFmtId="43" fontId="53" fillId="2" borderId="0" xfId="19" applyFont="1" applyFill="1" applyAlignment="1">
      <alignment vertical="center"/>
    </xf>
    <xf numFmtId="3" fontId="53" fillId="2" borderId="0" xfId="18" applyNumberFormat="1" applyFont="1" applyFill="1" applyAlignment="1">
      <alignment vertical="center"/>
    </xf>
    <xf numFmtId="0" fontId="31" fillId="4" borderId="0" xfId="18" applyFont="1" applyFill="1" applyAlignment="1">
      <alignment horizontal="right" vertical="center" wrapText="1"/>
    </xf>
    <xf numFmtId="167" fontId="31" fillId="4" borderId="0" xfId="19" applyNumberFormat="1" applyFont="1" applyFill="1" applyAlignment="1">
      <alignment horizontal="right" vertical="center" wrapText="1"/>
    </xf>
    <xf numFmtId="0" fontId="34" fillId="4" borderId="0" xfId="18" applyFont="1" applyFill="1" applyAlignment="1">
      <alignment horizontal="center" vertical="center" wrapText="1"/>
    </xf>
    <xf numFmtId="3" fontId="59" fillId="4" borderId="0" xfId="18" applyNumberFormat="1" applyFont="1" applyFill="1" applyAlignment="1">
      <alignment horizontal="right" vertical="center" wrapText="1"/>
    </xf>
    <xf numFmtId="3" fontId="60" fillId="4" borderId="0" xfId="18" applyNumberFormat="1" applyFont="1" applyFill="1" applyAlignment="1">
      <alignment horizontal="right" vertical="center" wrapText="1"/>
    </xf>
    <xf numFmtId="0" fontId="34" fillId="4" borderId="0" xfId="18" applyFont="1" applyFill="1" applyAlignment="1">
      <alignment horizontal="right" vertical="center" wrapText="1"/>
    </xf>
    <xf numFmtId="0" fontId="34" fillId="7" borderId="0" xfId="18" applyFont="1" applyFill="1" applyAlignment="1">
      <alignment horizontal="center" vertical="center" wrapText="1"/>
    </xf>
    <xf numFmtId="3" fontId="59" fillId="7" borderId="0" xfId="18" applyNumberFormat="1" applyFont="1" applyFill="1" applyAlignment="1">
      <alignment horizontal="right" vertical="center" wrapText="1"/>
    </xf>
    <xf numFmtId="3" fontId="60" fillId="7" borderId="0" xfId="18" applyNumberFormat="1" applyFont="1" applyFill="1" applyAlignment="1">
      <alignment horizontal="right" vertical="center" wrapText="1"/>
    </xf>
    <xf numFmtId="0" fontId="53" fillId="4" borderId="0" xfId="18" applyFont="1" applyFill="1" applyAlignment="1">
      <alignment vertical="center" wrapText="1"/>
    </xf>
    <xf numFmtId="0" fontId="61" fillId="7" borderId="0" xfId="18" applyFont="1" applyFill="1" applyAlignment="1">
      <alignment horizontal="center" vertical="center" wrapText="1"/>
    </xf>
    <xf numFmtId="3" fontId="62" fillId="7" borderId="0" xfId="18" applyNumberFormat="1" applyFont="1" applyFill="1" applyAlignment="1">
      <alignment horizontal="right" vertical="center" wrapText="1"/>
    </xf>
    <xf numFmtId="3" fontId="63" fillId="7" borderId="0" xfId="18" applyNumberFormat="1" applyFont="1" applyFill="1" applyAlignment="1">
      <alignment horizontal="right" vertical="center" wrapText="1"/>
    </xf>
    <xf numFmtId="0" fontId="53" fillId="4" borderId="0" xfId="18" applyFont="1" applyFill="1" applyAlignment="1">
      <alignment vertical="center"/>
    </xf>
    <xf numFmtId="0" fontId="34" fillId="6" borderId="0" xfId="18" applyFont="1" applyFill="1" applyAlignment="1">
      <alignment vertical="center" wrapText="1"/>
    </xf>
    <xf numFmtId="3" fontId="59" fillId="6" borderId="0" xfId="18" applyNumberFormat="1" applyFont="1" applyFill="1" applyAlignment="1">
      <alignment horizontal="right" vertical="center" wrapText="1"/>
    </xf>
    <xf numFmtId="3" fontId="60" fillId="6" borderId="0" xfId="18" applyNumberFormat="1" applyFont="1" applyFill="1" applyAlignment="1">
      <alignment horizontal="right" vertical="center" wrapText="1"/>
    </xf>
    <xf numFmtId="3" fontId="7" fillId="4" borderId="0" xfId="18" applyNumberFormat="1" applyFont="1" applyFill="1" applyAlignment="1">
      <alignment horizontal="right" vertical="center" wrapText="1"/>
    </xf>
    <xf numFmtId="0" fontId="34" fillId="6" borderId="0" xfId="18" applyFont="1" applyFill="1" applyAlignment="1">
      <alignment horizontal="right" vertical="center" wrapText="1"/>
    </xf>
    <xf numFmtId="0" fontId="34" fillId="7" borderId="0" xfId="18" applyFont="1" applyFill="1" applyAlignment="1">
      <alignment vertical="center" wrapText="1"/>
    </xf>
    <xf numFmtId="164" fontId="53" fillId="2" borderId="0" xfId="18" applyNumberFormat="1" applyFont="1" applyFill="1" applyAlignment="1">
      <alignment vertical="center"/>
    </xf>
    <xf numFmtId="0" fontId="34" fillId="7" borderId="0" xfId="18" applyFont="1" applyFill="1" applyAlignment="1">
      <alignment horizontal="left" vertical="center" wrapText="1"/>
    </xf>
    <xf numFmtId="3" fontId="64" fillId="2" borderId="0" xfId="18" applyNumberFormat="1" applyFont="1" applyFill="1" applyAlignment="1">
      <alignment vertical="center"/>
    </xf>
    <xf numFmtId="0" fontId="6" fillId="2" borderId="0" xfId="18" applyFont="1" applyFill="1" applyAlignment="1">
      <alignment vertical="center"/>
    </xf>
    <xf numFmtId="0" fontId="64" fillId="2" borderId="6" xfId="18" applyFont="1" applyFill="1" applyBorder="1" applyAlignment="1">
      <alignment vertical="center"/>
    </xf>
    <xf numFmtId="0" fontId="64" fillId="2" borderId="0" xfId="18" applyFont="1" applyFill="1" applyAlignment="1">
      <alignment vertical="center"/>
    </xf>
    <xf numFmtId="0" fontId="34" fillId="2" borderId="35" xfId="18" applyFont="1" applyFill="1" applyBorder="1" applyAlignment="1">
      <alignment horizontal="center" vertical="center" wrapText="1"/>
    </xf>
    <xf numFmtId="0" fontId="34" fillId="2" borderId="35" xfId="18" applyFont="1" applyFill="1" applyBorder="1" applyAlignment="1">
      <alignment vertical="center" wrapText="1"/>
    </xf>
    <xf numFmtId="0" fontId="34" fillId="2" borderId="0" xfId="18" applyFont="1" applyFill="1" applyAlignment="1">
      <alignment horizontal="center" vertical="center" wrapText="1"/>
    </xf>
    <xf numFmtId="0" fontId="34" fillId="2" borderId="0" xfId="18" applyFont="1" applyFill="1" applyBorder="1" applyAlignment="1">
      <alignment vertical="center" wrapText="1"/>
    </xf>
    <xf numFmtId="3" fontId="65" fillId="2" borderId="0" xfId="18" applyNumberFormat="1" applyFont="1" applyFill="1" applyAlignment="1">
      <alignment vertical="center"/>
    </xf>
    <xf numFmtId="0" fontId="65" fillId="2" borderId="0" xfId="18" applyFont="1" applyFill="1" applyAlignment="1">
      <alignment vertical="center"/>
    </xf>
    <xf numFmtId="0" fontId="1" fillId="0" borderId="0" xfId="18" applyBorder="1" applyAlignment="1"/>
    <xf numFmtId="0" fontId="1" fillId="0" borderId="0" xfId="18" applyBorder="1" applyAlignment="1">
      <alignment horizontal="center"/>
    </xf>
    <xf numFmtId="0" fontId="1" fillId="0" borderId="0" xfId="18"/>
    <xf numFmtId="49" fontId="1" fillId="0" borderId="0" xfId="18" applyNumberFormat="1" applyBorder="1" applyAlignment="1"/>
    <xf numFmtId="49" fontId="1" fillId="0" borderId="0" xfId="18" applyNumberFormat="1" applyBorder="1" applyAlignment="1">
      <alignment horizontal="center"/>
    </xf>
    <xf numFmtId="0" fontId="1" fillId="0" borderId="42" xfId="18" applyBorder="1"/>
    <xf numFmtId="0" fontId="1" fillId="0" borderId="43" xfId="18" applyBorder="1"/>
    <xf numFmtId="0" fontId="1" fillId="0" borderId="44" xfId="18" applyBorder="1"/>
    <xf numFmtId="44" fontId="1" fillId="0" borderId="45" xfId="18" applyNumberFormat="1" applyBorder="1"/>
    <xf numFmtId="44" fontId="1" fillId="0" borderId="0" xfId="18" applyNumberFormat="1" applyBorder="1"/>
    <xf numFmtId="165" fontId="1" fillId="0" borderId="0" xfId="18" applyNumberFormat="1"/>
    <xf numFmtId="0" fontId="1" fillId="0" borderId="46" xfId="18" applyBorder="1" applyAlignment="1"/>
    <xf numFmtId="0" fontId="1" fillId="0" borderId="47" xfId="18" applyBorder="1" applyAlignment="1"/>
    <xf numFmtId="0" fontId="1" fillId="0" borderId="48" xfId="18" applyBorder="1" applyAlignment="1"/>
    <xf numFmtId="0" fontId="1" fillId="0" borderId="49" xfId="18" applyBorder="1"/>
    <xf numFmtId="0" fontId="1" fillId="0" borderId="50" xfId="18" applyBorder="1"/>
    <xf numFmtId="44" fontId="1" fillId="0" borderId="51" xfId="18" applyNumberFormat="1" applyBorder="1"/>
    <xf numFmtId="0" fontId="1" fillId="0" borderId="52" xfId="18" applyBorder="1"/>
    <xf numFmtId="0" fontId="1" fillId="0" borderId="0" xfId="18" applyBorder="1"/>
    <xf numFmtId="0" fontId="52" fillId="0" borderId="49" xfId="18" applyFont="1" applyBorder="1"/>
    <xf numFmtId="0" fontId="52" fillId="0" borderId="50" xfId="18" applyFont="1" applyBorder="1"/>
    <xf numFmtId="0" fontId="1" fillId="0" borderId="51" xfId="18" applyBorder="1"/>
    <xf numFmtId="44" fontId="52" fillId="0" borderId="52" xfId="18" applyNumberFormat="1" applyFont="1" applyBorder="1"/>
    <xf numFmtId="44" fontId="52" fillId="0" borderId="0" xfId="18" applyNumberFormat="1" applyFont="1" applyBorder="1"/>
    <xf numFmtId="0" fontId="1" fillId="0" borderId="46" xfId="18" applyFont="1" applyBorder="1" applyAlignment="1"/>
    <xf numFmtId="0" fontId="1" fillId="0" borderId="47" xfId="18" applyFont="1" applyBorder="1" applyAlignment="1"/>
    <xf numFmtId="0" fontId="1" fillId="0" borderId="48" xfId="18" applyFont="1" applyBorder="1" applyAlignment="1"/>
    <xf numFmtId="0" fontId="1" fillId="0" borderId="0" xfId="18" applyFont="1" applyBorder="1" applyAlignment="1"/>
    <xf numFmtId="44" fontId="0" fillId="0" borderId="51" xfId="20" applyFont="1" applyBorder="1"/>
    <xf numFmtId="0" fontId="1" fillId="0" borderId="53" xfId="18" applyBorder="1"/>
    <xf numFmtId="0" fontId="1" fillId="0" borderId="54" xfId="18" applyBorder="1"/>
    <xf numFmtId="44" fontId="0" fillId="0" borderId="55" xfId="20" applyFont="1" applyBorder="1"/>
    <xf numFmtId="0" fontId="1" fillId="0" borderId="56" xfId="18" applyBorder="1"/>
    <xf numFmtId="44" fontId="52" fillId="8" borderId="60" xfId="18" applyNumberFormat="1" applyFont="1" applyFill="1" applyBorder="1"/>
    <xf numFmtId="44" fontId="52" fillId="0" borderId="0" xfId="18" applyNumberFormat="1" applyFont="1" applyFill="1" applyBorder="1"/>
    <xf numFmtId="0" fontId="1" fillId="0" borderId="6" xfId="18" applyBorder="1"/>
    <xf numFmtId="0" fontId="66" fillId="0" borderId="0" xfId="18" applyFont="1" applyBorder="1" applyAlignment="1">
      <alignment horizontal="center"/>
    </xf>
    <xf numFmtId="0" fontId="66" fillId="0" borderId="0" xfId="18" applyFont="1" applyAlignment="1">
      <alignment horizontal="center"/>
    </xf>
    <xf numFmtId="0" fontId="1" fillId="0" borderId="0" xfId="18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6" fillId="0" borderId="5" xfId="0" applyFont="1" applyBorder="1" applyAlignment="1">
      <alignment horizontal="left"/>
    </xf>
    <xf numFmtId="0" fontId="26" fillId="3" borderId="10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7" fillId="0" borderId="17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19" fillId="0" borderId="40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41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9" fillId="3" borderId="8" xfId="0" applyFont="1" applyFill="1" applyBorder="1" applyAlignment="1">
      <alignment horizontal="center" vertical="center" wrapText="1"/>
    </xf>
    <xf numFmtId="0" fontId="17" fillId="0" borderId="6" xfId="0" applyFont="1" applyBorder="1" applyAlignment="1" applyProtection="1">
      <alignment horizontal="center"/>
      <protection locked="0"/>
    </xf>
    <xf numFmtId="0" fontId="19" fillId="0" borderId="4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wrapText="1"/>
      <protection locked="0"/>
    </xf>
    <xf numFmtId="0" fontId="8" fillId="0" borderId="0" xfId="0" applyFont="1" applyAlignment="1">
      <alignment vertical="center" wrapText="1"/>
    </xf>
    <xf numFmtId="0" fontId="8" fillId="0" borderId="0" xfId="0" quotePrefix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justify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justify"/>
    </xf>
    <xf numFmtId="0" fontId="15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4" borderId="35" xfId="18" applyFont="1" applyFill="1" applyBorder="1" applyAlignment="1">
      <alignment horizontal="center" vertical="center" wrapText="1"/>
    </xf>
    <xf numFmtId="0" fontId="7" fillId="4" borderId="0" xfId="18" applyFont="1" applyFill="1" applyAlignment="1">
      <alignment horizontal="center" vertical="center" wrapText="1"/>
    </xf>
    <xf numFmtId="0" fontId="53" fillId="4" borderId="0" xfId="18" applyFont="1" applyFill="1" applyAlignment="1">
      <alignment vertical="center" wrapText="1"/>
    </xf>
    <xf numFmtId="0" fontId="34" fillId="2" borderId="17" xfId="18" applyFont="1" applyFill="1" applyBorder="1" applyAlignment="1">
      <alignment horizontal="center" vertical="center"/>
    </xf>
    <xf numFmtId="0" fontId="34" fillId="2" borderId="35" xfId="18" applyFont="1" applyFill="1" applyBorder="1" applyAlignment="1">
      <alignment horizontal="center" vertical="center" wrapText="1"/>
    </xf>
    <xf numFmtId="0" fontId="34" fillId="2" borderId="0" xfId="18" applyFont="1" applyFill="1" applyBorder="1" applyAlignment="1">
      <alignment horizontal="center" vertical="center" wrapText="1"/>
    </xf>
    <xf numFmtId="0" fontId="34" fillId="2" borderId="0" xfId="18" applyFont="1" applyFill="1" applyBorder="1" applyAlignment="1">
      <alignment horizontal="center" vertical="center"/>
    </xf>
    <xf numFmtId="0" fontId="53" fillId="4" borderId="25" xfId="18" applyFont="1" applyFill="1" applyBorder="1" applyAlignment="1">
      <alignment vertical="center" wrapText="1"/>
    </xf>
    <xf numFmtId="0" fontId="54" fillId="4" borderId="0" xfId="18" applyFont="1" applyFill="1" applyAlignment="1">
      <alignment horizontal="center" vertical="center" wrapText="1"/>
    </xf>
    <xf numFmtId="0" fontId="55" fillId="4" borderId="0" xfId="18" applyFont="1" applyFill="1" applyAlignment="1">
      <alignment horizontal="center" vertical="center" wrapText="1"/>
    </xf>
    <xf numFmtId="0" fontId="34" fillId="4" borderId="25" xfId="18" applyFont="1" applyFill="1" applyBorder="1" applyAlignment="1">
      <alignment horizontal="center" vertical="center" wrapText="1"/>
    </xf>
    <xf numFmtId="0" fontId="2" fillId="4" borderId="28" xfId="17" applyFill="1" applyBorder="1" applyAlignment="1">
      <alignment wrapText="1"/>
    </xf>
    <xf numFmtId="0" fontId="2" fillId="4" borderId="0" xfId="17" applyFill="1" applyAlignment="1">
      <alignment vertical="top" wrapText="1"/>
    </xf>
    <xf numFmtId="0" fontId="2" fillId="4" borderId="25" xfId="17" applyFill="1" applyBorder="1" applyAlignment="1">
      <alignment vertical="top" wrapText="1"/>
    </xf>
    <xf numFmtId="0" fontId="33" fillId="4" borderId="0" xfId="17" applyFont="1" applyFill="1" applyAlignment="1">
      <alignment horizontal="center" wrapText="1"/>
    </xf>
    <xf numFmtId="0" fontId="33" fillId="4" borderId="25" xfId="17" applyFont="1" applyFill="1" applyBorder="1" applyAlignment="1">
      <alignment horizontal="center" wrapText="1"/>
    </xf>
    <xf numFmtId="0" fontId="48" fillId="4" borderId="26" xfId="17" applyFont="1" applyFill="1" applyBorder="1" applyAlignment="1">
      <alignment horizontal="center" wrapText="1"/>
    </xf>
    <xf numFmtId="0" fontId="48" fillId="4" borderId="30" xfId="17" applyFont="1" applyFill="1" applyBorder="1" applyAlignment="1">
      <alignment horizontal="center" wrapText="1"/>
    </xf>
    <xf numFmtId="0" fontId="48" fillId="4" borderId="32" xfId="17" applyFont="1" applyFill="1" applyBorder="1" applyAlignment="1">
      <alignment horizontal="center" wrapText="1"/>
    </xf>
    <xf numFmtId="0" fontId="36" fillId="4" borderId="27" xfId="17" applyFont="1" applyFill="1" applyBorder="1" applyAlignment="1">
      <alignment horizontal="center" wrapText="1"/>
    </xf>
    <xf numFmtId="0" fontId="36" fillId="4" borderId="28" xfId="17" applyFont="1" applyFill="1" applyBorder="1" applyAlignment="1">
      <alignment horizontal="center" wrapText="1"/>
    </xf>
    <xf numFmtId="0" fontId="36" fillId="4" borderId="29" xfId="17" applyFont="1" applyFill="1" applyBorder="1" applyAlignment="1">
      <alignment horizontal="center" wrapText="1"/>
    </xf>
    <xf numFmtId="0" fontId="36" fillId="4" borderId="26" xfId="17" applyFont="1" applyFill="1" applyBorder="1" applyAlignment="1">
      <alignment horizontal="center" wrapText="1"/>
    </xf>
    <xf numFmtId="0" fontId="36" fillId="4" borderId="32" xfId="17" applyFont="1" applyFill="1" applyBorder="1" applyAlignment="1">
      <alignment horizontal="center" wrapText="1"/>
    </xf>
    <xf numFmtId="3" fontId="48" fillId="4" borderId="26" xfId="17" applyNumberFormat="1" applyFont="1" applyFill="1" applyBorder="1" applyAlignment="1">
      <alignment horizontal="right" wrapText="1"/>
    </xf>
    <xf numFmtId="3" fontId="48" fillId="4" borderId="32" xfId="17" applyNumberFormat="1" applyFont="1" applyFill="1" applyBorder="1" applyAlignment="1">
      <alignment horizontal="right" wrapText="1"/>
    </xf>
    <xf numFmtId="0" fontId="48" fillId="4" borderId="27" xfId="17" applyFont="1" applyFill="1" applyBorder="1" applyAlignment="1">
      <alignment horizontal="center" wrapText="1"/>
    </xf>
    <xf numFmtId="0" fontId="48" fillId="4" borderId="29" xfId="17" applyFont="1" applyFill="1" applyBorder="1" applyAlignment="1">
      <alignment horizontal="center" wrapText="1"/>
    </xf>
    <xf numFmtId="0" fontId="40" fillId="4" borderId="35" xfId="17" applyFont="1" applyFill="1" applyBorder="1" applyAlignment="1">
      <alignment wrapText="1"/>
    </xf>
    <xf numFmtId="0" fontId="40" fillId="4" borderId="0" xfId="17" applyFont="1" applyFill="1" applyBorder="1" applyAlignment="1">
      <alignment wrapText="1"/>
    </xf>
    <xf numFmtId="0" fontId="2" fillId="4" borderId="35" xfId="17" applyFill="1" applyBorder="1" applyAlignment="1">
      <alignment wrapText="1"/>
    </xf>
    <xf numFmtId="0" fontId="36" fillId="4" borderId="26" xfId="9" applyFont="1" applyFill="1" applyBorder="1" applyAlignment="1">
      <alignment horizontal="center" wrapText="1"/>
    </xf>
    <xf numFmtId="0" fontId="36" fillId="4" borderId="30" xfId="9" applyFont="1" applyFill="1" applyBorder="1" applyAlignment="1">
      <alignment horizontal="center" wrapText="1"/>
    </xf>
    <xf numFmtId="0" fontId="36" fillId="4" borderId="32" xfId="9" applyFont="1" applyFill="1" applyBorder="1" applyAlignment="1">
      <alignment horizontal="center" wrapText="1"/>
    </xf>
    <xf numFmtId="0" fontId="36" fillId="4" borderId="27" xfId="9" applyFont="1" applyFill="1" applyBorder="1" applyAlignment="1">
      <alignment horizontal="center" wrapText="1"/>
    </xf>
    <xf numFmtId="0" fontId="36" fillId="4" borderId="28" xfId="9" applyFont="1" applyFill="1" applyBorder="1" applyAlignment="1">
      <alignment horizontal="center" wrapText="1"/>
    </xf>
    <xf numFmtId="0" fontId="36" fillId="4" borderId="29" xfId="9" applyFont="1" applyFill="1" applyBorder="1" applyAlignment="1">
      <alignment horizontal="center" wrapText="1"/>
    </xf>
    <xf numFmtId="0" fontId="40" fillId="4" borderId="35" xfId="9" applyFont="1" applyFill="1" applyBorder="1" applyAlignment="1">
      <alignment wrapText="1"/>
    </xf>
    <xf numFmtId="0" fontId="40" fillId="4" borderId="0" xfId="9" applyFont="1" applyFill="1" applyBorder="1" applyAlignment="1">
      <alignment wrapText="1"/>
    </xf>
    <xf numFmtId="0" fontId="4" fillId="4" borderId="0" xfId="9" applyFill="1" applyAlignment="1">
      <alignment vertical="top" wrapText="1"/>
    </xf>
    <xf numFmtId="0" fontId="4" fillId="4" borderId="25" xfId="9" applyFill="1" applyBorder="1" applyAlignment="1">
      <alignment vertical="top" wrapText="1"/>
    </xf>
    <xf numFmtId="0" fontId="33" fillId="4" borderId="0" xfId="9" applyFont="1" applyFill="1" applyAlignment="1">
      <alignment horizontal="center" wrapText="1"/>
    </xf>
    <xf numFmtId="0" fontId="4" fillId="4" borderId="0" xfId="9" applyFill="1" applyAlignment="1">
      <alignment wrapText="1"/>
    </xf>
    <xf numFmtId="0" fontId="33" fillId="4" borderId="25" xfId="9" applyFont="1" applyFill="1" applyBorder="1" applyAlignment="1">
      <alignment horizontal="center" wrapText="1"/>
    </xf>
    <xf numFmtId="0" fontId="1" fillId="0" borderId="6" xfId="18" applyBorder="1" applyAlignment="1">
      <alignment horizontal="center"/>
    </xf>
    <xf numFmtId="0" fontId="66" fillId="0" borderId="0" xfId="18" applyFont="1" applyBorder="1" applyAlignment="1">
      <alignment horizontal="center"/>
    </xf>
    <xf numFmtId="0" fontId="1" fillId="0" borderId="0" xfId="18" applyAlignment="1">
      <alignment horizontal="center"/>
    </xf>
    <xf numFmtId="0" fontId="1" fillId="0" borderId="0" xfId="18" applyBorder="1" applyAlignment="1">
      <alignment horizontal="center"/>
    </xf>
    <xf numFmtId="49" fontId="1" fillId="0" borderId="0" xfId="18" applyNumberFormat="1" applyBorder="1" applyAlignment="1">
      <alignment horizontal="center"/>
    </xf>
    <xf numFmtId="0" fontId="52" fillId="8" borderId="57" xfId="18" applyFont="1" applyFill="1" applyBorder="1" applyAlignment="1">
      <alignment horizontal="left"/>
    </xf>
    <xf numFmtId="0" fontId="52" fillId="8" borderId="58" xfId="18" applyFont="1" applyFill="1" applyBorder="1" applyAlignment="1">
      <alignment horizontal="left"/>
    </xf>
    <xf numFmtId="0" fontId="52" fillId="8" borderId="59" xfId="18" applyFont="1" applyFill="1" applyBorder="1" applyAlignment="1">
      <alignment horizontal="left"/>
    </xf>
    <xf numFmtId="0" fontId="13" fillId="2" borderId="14" xfId="0" applyFont="1" applyFill="1" applyBorder="1" applyAlignment="1" applyProtection="1">
      <alignment vertical="center" wrapText="1"/>
      <protection locked="0"/>
    </xf>
  </cellXfs>
  <cellStyles count="21">
    <cellStyle name="=C:\WINNT\SYSTEM32\COMMAND.COM" xfId="6"/>
    <cellStyle name="Custom - Modelo8" xfId="1"/>
    <cellStyle name="Millares 2" xfId="8"/>
    <cellStyle name="Millares 2 2" xfId="13"/>
    <cellStyle name="Millares 3" xfId="2"/>
    <cellStyle name="Millares 4" xfId="11"/>
    <cellStyle name="Millares 5" xfId="16"/>
    <cellStyle name="Millares 6" xfId="19"/>
    <cellStyle name="Moneda 2" xfId="20"/>
    <cellStyle name="Normal" xfId="0" builtinId="0"/>
    <cellStyle name="Normal 2" xfId="7"/>
    <cellStyle name="Normal 3" xfId="3"/>
    <cellStyle name="Normal 3 2" xfId="14"/>
    <cellStyle name="Normal 4" xfId="4"/>
    <cellStyle name="Normal 4 2" xfId="15"/>
    <cellStyle name="Normal 5" xfId="9"/>
    <cellStyle name="Normal 6" xfId="10"/>
    <cellStyle name="Normal 7" xfId="17"/>
    <cellStyle name="Normal 8" xfId="18"/>
    <cellStyle name="Porcentaje" xfId="5" builtinId="5"/>
    <cellStyle name="Porcentaje 2" xfId="12"/>
  </cellStyles>
  <dxfs count="0"/>
  <tableStyles count="0" defaultTableStyle="TableStyleMedium9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571500</xdr:colOff>
      <xdr:row>4</xdr:row>
      <xdr:rowOff>114300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r="71070" b="89143"/>
        <a:stretch>
          <a:fillRect/>
        </a:stretch>
      </xdr:blipFill>
      <xdr:spPr>
        <a:xfrm>
          <a:off x="0" y="0"/>
          <a:ext cx="1485900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lestino\Desktop\2012\Reportes\Estados%20del%20ejercicio\pel.%20edo%20ejercicio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pp"/>
    </sheetNames>
    <sheetDataSet>
      <sheetData sheetId="0" refreshError="1"/>
      <sheetData sheetId="1">
        <row r="34">
          <cell r="X34">
            <v>792245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showGridLines="0" zoomScaleNormal="100" workbookViewId="0">
      <selection activeCell="A53" sqref="A53"/>
    </sheetView>
  </sheetViews>
  <sheetFormatPr baseColWidth="10" defaultColWidth="9.140625" defaultRowHeight="12.75"/>
  <cols>
    <col min="1" max="1" width="29.140625" customWidth="1"/>
    <col min="2" max="2" width="53.42578125" customWidth="1"/>
    <col min="3" max="3" width="0.5703125" customWidth="1"/>
    <col min="4" max="6" width="17.7109375" customWidth="1"/>
    <col min="7" max="7" width="0.85546875" customWidth="1"/>
    <col min="8" max="8" width="24.7109375" customWidth="1"/>
    <col min="9" max="9" width="26.140625" customWidth="1"/>
    <col min="10" max="10" width="18.85546875" customWidth="1"/>
    <col min="11" max="11" width="16.85546875" customWidth="1"/>
    <col min="12" max="12" width="14.28515625" hidden="1" customWidth="1"/>
    <col min="14" max="14" width="16.28515625" customWidth="1"/>
  </cols>
  <sheetData>
    <row r="1" spans="1:14" ht="19.5" customHeight="1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4" ht="19.5" customHeight="1">
      <c r="A2" s="280" t="s">
        <v>42</v>
      </c>
      <c r="B2" s="280"/>
      <c r="C2" s="280"/>
      <c r="D2" s="280"/>
      <c r="E2" s="280"/>
      <c r="F2" s="280"/>
      <c r="G2" s="280"/>
      <c r="H2" s="280"/>
    </row>
    <row r="3" spans="1:14" ht="19.5" customHeight="1">
      <c r="A3" s="280" t="s">
        <v>1</v>
      </c>
      <c r="B3" s="280"/>
      <c r="C3" s="280"/>
      <c r="D3" s="280"/>
      <c r="E3" s="280"/>
      <c r="F3" s="280"/>
      <c r="G3" s="280"/>
      <c r="H3" s="280"/>
    </row>
    <row r="4" spans="1:14" ht="19.5" customHeight="1">
      <c r="A4" s="280" t="s">
        <v>2</v>
      </c>
      <c r="B4" s="280"/>
      <c r="C4" s="280"/>
      <c r="D4" s="280"/>
      <c r="E4" s="280"/>
      <c r="F4" s="280"/>
      <c r="G4" s="280"/>
      <c r="H4" s="280"/>
      <c r="I4" s="5"/>
      <c r="J4" s="6"/>
      <c r="K4" s="6"/>
    </row>
    <row r="5" spans="1:14" ht="14.25" customHeight="1">
      <c r="A5" s="288"/>
      <c r="B5" s="288"/>
      <c r="C5" s="289"/>
      <c r="D5" s="289"/>
      <c r="E5" s="289"/>
      <c r="F5" s="289"/>
      <c r="G5" s="289"/>
      <c r="H5" s="289"/>
      <c r="J5" s="6"/>
      <c r="K5" s="6"/>
    </row>
    <row r="6" spans="1:14" ht="22.5" customHeight="1">
      <c r="A6" s="281" t="s">
        <v>8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</row>
    <row r="7" spans="1:14" ht="22.5" customHeight="1">
      <c r="A7" s="286" t="s">
        <v>38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</row>
    <row r="8" spans="1:14" ht="30" customHeight="1">
      <c r="A8" s="284" t="s">
        <v>3</v>
      </c>
      <c r="B8" s="284" t="s">
        <v>9</v>
      </c>
      <c r="C8" s="3"/>
      <c r="D8" s="285" t="s">
        <v>10</v>
      </c>
      <c r="E8" s="285"/>
      <c r="F8" s="285"/>
      <c r="G8" s="7"/>
      <c r="H8" s="284" t="s">
        <v>43</v>
      </c>
      <c r="I8" s="283" t="s">
        <v>51</v>
      </c>
      <c r="J8" s="283"/>
      <c r="K8" s="283"/>
    </row>
    <row r="9" spans="1:14" ht="24">
      <c r="A9" s="284"/>
      <c r="B9" s="284"/>
      <c r="C9" s="8"/>
      <c r="D9" s="2" t="s">
        <v>54</v>
      </c>
      <c r="E9" s="2" t="s">
        <v>66</v>
      </c>
      <c r="F9" s="2" t="s">
        <v>67</v>
      </c>
      <c r="G9" s="9"/>
      <c r="H9" s="284"/>
      <c r="I9" s="10" t="s">
        <v>36</v>
      </c>
      <c r="J9" s="10" t="s">
        <v>44</v>
      </c>
      <c r="K9" s="10" t="s">
        <v>45</v>
      </c>
      <c r="L9" t="s">
        <v>30</v>
      </c>
    </row>
    <row r="10" spans="1:14" s="19" customFormat="1" ht="25.5">
      <c r="A10" s="25" t="s">
        <v>132</v>
      </c>
      <c r="B10" s="25" t="s">
        <v>133</v>
      </c>
      <c r="C10" s="13"/>
      <c r="D10" s="148">
        <v>4571875</v>
      </c>
      <c r="E10" s="148">
        <v>9240729</v>
      </c>
      <c r="F10" s="148">
        <v>21640339.460000001</v>
      </c>
      <c r="G10" s="13"/>
      <c r="H10" s="190">
        <v>0.25</v>
      </c>
      <c r="I10" s="16" t="s">
        <v>294</v>
      </c>
      <c r="J10" s="190">
        <v>0.25</v>
      </c>
      <c r="K10" s="190">
        <v>0.25</v>
      </c>
      <c r="L10" s="18">
        <f>([1]pp!$X$34)</f>
        <v>792245</v>
      </c>
      <c r="N10" s="146"/>
    </row>
    <row r="11" spans="1:14" s="19" customFormat="1" ht="20.25" customHeight="1">
      <c r="A11" s="24"/>
      <c r="B11" s="25"/>
      <c r="C11" s="13"/>
      <c r="D11" s="27"/>
      <c r="E11" s="27"/>
      <c r="F11" s="27"/>
      <c r="G11" s="13"/>
      <c r="H11" s="28"/>
      <c r="I11" s="33"/>
      <c r="J11" s="30"/>
      <c r="K11" s="30"/>
      <c r="L11" s="18"/>
      <c r="N11" s="147"/>
    </row>
    <row r="12" spans="1:14" s="19" customFormat="1" ht="20.25" customHeight="1">
      <c r="A12" s="24"/>
      <c r="B12" s="25"/>
      <c r="C12" s="13"/>
      <c r="D12" s="27"/>
      <c r="E12" s="27"/>
      <c r="F12" s="27"/>
      <c r="G12" s="13"/>
      <c r="H12" s="28"/>
      <c r="I12" s="33"/>
      <c r="J12" s="30"/>
      <c r="K12" s="30"/>
      <c r="L12" s="18"/>
    </row>
    <row r="13" spans="1:14" s="19" customFormat="1" ht="20.25" customHeight="1">
      <c r="A13" s="24"/>
      <c r="B13" s="25"/>
      <c r="C13" s="13"/>
      <c r="D13" s="27"/>
      <c r="E13" s="27"/>
      <c r="F13" s="27"/>
      <c r="G13" s="13"/>
      <c r="H13" s="28"/>
      <c r="I13" s="33"/>
      <c r="J13" s="30"/>
      <c r="K13" s="30"/>
      <c r="L13" s="18"/>
      <c r="N13" s="146"/>
    </row>
    <row r="14" spans="1:14" s="19" customFormat="1" ht="20.25" customHeight="1">
      <c r="A14" s="24"/>
      <c r="B14" s="25"/>
      <c r="C14" s="13"/>
      <c r="D14" s="27"/>
      <c r="E14" s="27"/>
      <c r="F14" s="27"/>
      <c r="G14" s="13"/>
      <c r="H14" s="28"/>
      <c r="I14" s="33"/>
      <c r="J14" s="30"/>
      <c r="K14" s="30"/>
      <c r="L14" s="18"/>
    </row>
    <row r="15" spans="1:14" s="19" customFormat="1" ht="20.25" customHeight="1">
      <c r="A15" s="24"/>
      <c r="B15" s="25"/>
      <c r="C15" s="13"/>
      <c r="D15" s="27"/>
      <c r="E15" s="27"/>
      <c r="F15" s="27"/>
      <c r="G15" s="13"/>
      <c r="H15" s="28"/>
      <c r="I15" s="33"/>
      <c r="J15" s="30"/>
      <c r="K15" s="30"/>
      <c r="L15" s="18"/>
      <c r="N15" s="18"/>
    </row>
    <row r="16" spans="1:14" s="19" customFormat="1" ht="20.25" customHeight="1">
      <c r="A16" s="24"/>
      <c r="B16" s="25"/>
      <c r="C16" s="13"/>
      <c r="D16" s="27"/>
      <c r="E16" s="27"/>
      <c r="F16" s="27"/>
      <c r="G16" s="13"/>
      <c r="H16" s="28"/>
      <c r="I16" s="33"/>
      <c r="J16" s="30"/>
      <c r="K16" s="30"/>
      <c r="L16" s="18"/>
    </row>
    <row r="17" spans="1:12" s="19" customFormat="1" ht="20.25" customHeight="1">
      <c r="A17" s="24"/>
      <c r="B17" s="25"/>
      <c r="C17" s="13"/>
      <c r="D17" s="27"/>
      <c r="E17" s="27"/>
      <c r="F17" s="27"/>
      <c r="G17" s="13"/>
      <c r="H17" s="28"/>
      <c r="I17" s="33"/>
      <c r="J17" s="30"/>
      <c r="K17" s="30"/>
      <c r="L17" s="18"/>
    </row>
    <row r="18" spans="1:12" s="19" customFormat="1" ht="20.25" customHeight="1">
      <c r="A18" s="24"/>
      <c r="B18" s="25"/>
      <c r="C18" s="13"/>
      <c r="D18" s="27"/>
      <c r="E18" s="27"/>
      <c r="F18" s="27"/>
      <c r="G18" s="13"/>
      <c r="H18" s="28"/>
      <c r="I18" s="33"/>
      <c r="J18" s="30"/>
      <c r="K18" s="30"/>
      <c r="L18" s="18"/>
    </row>
    <row r="19" spans="1:12" s="19" customFormat="1" ht="20.25" customHeight="1">
      <c r="A19" s="24"/>
      <c r="B19" s="25"/>
      <c r="C19" s="13"/>
      <c r="D19" s="27"/>
      <c r="E19" s="27"/>
      <c r="F19" s="27"/>
      <c r="G19" s="13"/>
      <c r="H19" s="28"/>
      <c r="I19" s="33"/>
      <c r="J19" s="30"/>
      <c r="K19" s="30"/>
      <c r="L19" s="18"/>
    </row>
    <row r="20" spans="1:12" s="19" customFormat="1" ht="20.25" customHeight="1">
      <c r="A20" s="24"/>
      <c r="B20" s="25"/>
      <c r="C20" s="13"/>
      <c r="D20" s="27"/>
      <c r="E20" s="27"/>
      <c r="F20" s="27"/>
      <c r="G20" s="13"/>
      <c r="H20" s="28"/>
      <c r="I20" s="33"/>
      <c r="J20" s="30"/>
      <c r="K20" s="30"/>
      <c r="L20" s="18"/>
    </row>
    <row r="21" spans="1:12" s="19" customFormat="1" ht="20.25" customHeight="1">
      <c r="A21" s="24"/>
      <c r="B21" s="25"/>
      <c r="C21" s="13"/>
      <c r="D21" s="27"/>
      <c r="E21" s="27"/>
      <c r="F21" s="27"/>
      <c r="G21" s="13"/>
      <c r="H21" s="28"/>
      <c r="I21" s="33"/>
      <c r="J21" s="30"/>
      <c r="K21" s="30"/>
      <c r="L21" s="18"/>
    </row>
    <row r="22" spans="1:12" s="19" customFormat="1" ht="20.25" customHeight="1">
      <c r="A22" s="24"/>
      <c r="B22" s="25"/>
      <c r="C22" s="13"/>
      <c r="D22" s="27"/>
      <c r="E22" s="27"/>
      <c r="F22" s="27"/>
      <c r="G22" s="13"/>
      <c r="H22" s="28"/>
      <c r="I22" s="33"/>
      <c r="J22" s="30"/>
      <c r="K22" s="30"/>
      <c r="L22" s="18"/>
    </row>
    <row r="23" spans="1:12" s="19" customFormat="1" ht="20.25" customHeight="1">
      <c r="A23" s="24"/>
      <c r="B23" s="25"/>
      <c r="C23" s="13"/>
      <c r="D23" s="27"/>
      <c r="E23" s="27"/>
      <c r="F23" s="27"/>
      <c r="G23" s="13"/>
      <c r="H23" s="28"/>
      <c r="I23" s="33"/>
      <c r="J23" s="30"/>
      <c r="K23" s="30"/>
      <c r="L23" s="18"/>
    </row>
    <row r="24" spans="1:12" s="19" customFormat="1" ht="20.25" customHeight="1">
      <c r="A24" s="24"/>
      <c r="B24" s="25"/>
      <c r="C24" s="13"/>
      <c r="D24" s="27"/>
      <c r="E24" s="27"/>
      <c r="F24" s="27"/>
      <c r="G24" s="13"/>
      <c r="H24" s="28"/>
      <c r="I24" s="33"/>
      <c r="J24" s="30"/>
      <c r="K24" s="30"/>
      <c r="L24" s="18"/>
    </row>
    <row r="25" spans="1:12" s="19" customFormat="1" ht="20.25" customHeight="1">
      <c r="A25" s="24"/>
      <c r="B25" s="25"/>
      <c r="C25" s="13"/>
      <c r="D25" s="27"/>
      <c r="E25" s="27"/>
      <c r="F25" s="27"/>
      <c r="G25" s="13"/>
      <c r="H25" s="28"/>
      <c r="I25" s="33"/>
      <c r="J25" s="30"/>
      <c r="K25" s="30"/>
      <c r="L25" s="18"/>
    </row>
    <row r="26" spans="1:12" s="19" customFormat="1" ht="20.25" customHeight="1">
      <c r="A26" s="24"/>
      <c r="B26" s="25"/>
      <c r="C26" s="13"/>
      <c r="D26" s="27"/>
      <c r="E26" s="27"/>
      <c r="F26" s="27"/>
      <c r="G26" s="13"/>
      <c r="H26" s="28"/>
      <c r="I26" s="33"/>
      <c r="J26" s="30"/>
      <c r="K26" s="30"/>
      <c r="L26" s="18"/>
    </row>
    <row r="27" spans="1:12" s="19" customFormat="1" ht="20.25" customHeight="1">
      <c r="A27" s="24"/>
      <c r="B27" s="25"/>
      <c r="C27" s="13"/>
      <c r="D27" s="27"/>
      <c r="E27" s="27"/>
      <c r="F27" s="27"/>
      <c r="G27" s="13"/>
      <c r="H27" s="28"/>
      <c r="I27" s="33"/>
      <c r="J27" s="30"/>
      <c r="K27" s="30"/>
      <c r="L27" s="18"/>
    </row>
    <row r="28" spans="1:12" s="19" customFormat="1" ht="20.25" customHeight="1">
      <c r="A28" s="24"/>
      <c r="B28" s="25"/>
      <c r="C28" s="13"/>
      <c r="D28" s="27"/>
      <c r="E28" s="27"/>
      <c r="F28" s="27"/>
      <c r="G28" s="13"/>
      <c r="H28" s="28"/>
      <c r="I28" s="33"/>
      <c r="J28" s="30"/>
      <c r="K28" s="30"/>
      <c r="L28" s="18"/>
    </row>
    <row r="29" spans="1:12" s="19" customFormat="1" ht="20.25" customHeight="1">
      <c r="A29" s="24"/>
      <c r="B29" s="25"/>
      <c r="C29" s="13"/>
      <c r="D29" s="27"/>
      <c r="E29" s="27"/>
      <c r="F29" s="27"/>
      <c r="G29" s="13"/>
      <c r="H29" s="28"/>
      <c r="I29" s="33"/>
      <c r="J29" s="30"/>
      <c r="K29" s="30"/>
      <c r="L29" s="18"/>
    </row>
    <row r="30" spans="1:12" s="19" customFormat="1" ht="20.25" customHeight="1">
      <c r="A30" s="24"/>
      <c r="B30" s="25"/>
      <c r="C30" s="13"/>
      <c r="D30" s="27"/>
      <c r="E30" s="27"/>
      <c r="F30" s="27"/>
      <c r="G30" s="13"/>
      <c r="H30" s="28"/>
      <c r="I30" s="33"/>
      <c r="J30" s="30"/>
      <c r="K30" s="30"/>
      <c r="L30" s="18"/>
    </row>
    <row r="31" spans="1:12" s="19" customFormat="1" ht="20.25" customHeight="1">
      <c r="A31" s="24"/>
      <c r="B31" s="25"/>
      <c r="C31" s="13"/>
      <c r="D31" s="27"/>
      <c r="E31" s="27"/>
      <c r="F31" s="27"/>
      <c r="G31" s="13"/>
      <c r="H31" s="28"/>
      <c r="I31" s="33"/>
      <c r="J31" s="30"/>
      <c r="K31" s="30"/>
      <c r="L31" s="18"/>
    </row>
    <row r="32" spans="1:12" s="19" customFormat="1" ht="20.25" customHeight="1">
      <c r="A32" s="11"/>
      <c r="B32" s="12"/>
      <c r="C32" s="20"/>
      <c r="D32" s="14"/>
      <c r="E32" s="14"/>
      <c r="F32" s="14"/>
      <c r="G32" s="13"/>
      <c r="H32" s="15"/>
      <c r="I32" s="21"/>
      <c r="J32" s="17"/>
      <c r="K32" s="17"/>
      <c r="L32" s="18">
        <f>122170353.55+2469230.63</f>
        <v>124639584.17999999</v>
      </c>
    </row>
    <row r="33" spans="1:12" s="19" customFormat="1" ht="20.25" customHeight="1">
      <c r="A33" s="24"/>
      <c r="B33" s="25"/>
      <c r="C33" s="26"/>
      <c r="D33" s="27"/>
      <c r="E33" s="27"/>
      <c r="F33" s="27"/>
      <c r="G33" s="13"/>
      <c r="H33" s="28"/>
      <c r="I33" s="29"/>
      <c r="J33" s="30"/>
      <c r="K33" s="30"/>
      <c r="L33" s="18"/>
    </row>
    <row r="34" spans="1:12" s="19" customFormat="1" ht="20.25" customHeight="1">
      <c r="A34" s="24"/>
      <c r="B34" s="25"/>
      <c r="C34" s="26"/>
      <c r="D34" s="14"/>
      <c r="E34" s="14"/>
      <c r="F34" s="14"/>
      <c r="G34" s="13"/>
      <c r="H34" s="15"/>
      <c r="I34" s="21"/>
      <c r="J34" s="17"/>
      <c r="K34" s="17"/>
      <c r="L34" s="18"/>
    </row>
    <row r="35" spans="1:12" s="19" customFormat="1" ht="20.25" customHeight="1">
      <c r="A35" s="24"/>
      <c r="B35" s="25"/>
      <c r="C35" s="26"/>
      <c r="D35" s="14"/>
      <c r="E35" s="14"/>
      <c r="F35" s="14"/>
      <c r="G35" s="13"/>
      <c r="H35" s="15"/>
      <c r="I35" s="21"/>
      <c r="J35" s="17"/>
      <c r="K35" s="17"/>
      <c r="L35" s="18"/>
    </row>
    <row r="36" spans="1:12" s="19" customFormat="1" ht="20.25" customHeight="1">
      <c r="A36" s="24"/>
      <c r="B36" s="25"/>
      <c r="C36" s="26"/>
      <c r="D36" s="27"/>
      <c r="E36" s="27"/>
      <c r="F36" s="27"/>
      <c r="G36" s="13"/>
      <c r="H36" s="28"/>
      <c r="I36" s="29"/>
      <c r="J36" s="30"/>
      <c r="K36" s="30"/>
      <c r="L36" s="18"/>
    </row>
    <row r="37" spans="1:12" s="19" customFormat="1" ht="20.25" customHeight="1">
      <c r="A37" s="24"/>
      <c r="B37" s="25"/>
      <c r="C37" s="26"/>
      <c r="D37" s="27"/>
      <c r="E37" s="27"/>
      <c r="F37" s="27"/>
      <c r="G37" s="13"/>
      <c r="H37" s="28"/>
      <c r="I37" s="29"/>
      <c r="J37" s="30"/>
      <c r="K37" s="30"/>
      <c r="L37" s="18"/>
    </row>
    <row r="38" spans="1:12" s="19" customFormat="1" ht="20.25" customHeight="1">
      <c r="A38" s="11"/>
      <c r="B38" s="12"/>
      <c r="C38" s="20"/>
      <c r="D38" s="14"/>
      <c r="E38" s="14"/>
      <c r="F38" s="14"/>
      <c r="G38" s="13"/>
      <c r="H38" s="22"/>
      <c r="I38" s="21"/>
      <c r="J38" s="17"/>
      <c r="K38" s="17"/>
      <c r="L38" s="18"/>
    </row>
    <row r="39" spans="1:12" s="19" customFormat="1" ht="20.25" customHeight="1">
      <c r="A39" s="98"/>
      <c r="B39" s="101" t="s">
        <v>11</v>
      </c>
      <c r="C39" s="99"/>
      <c r="D39" s="100">
        <f>+SUM(D10:D38)</f>
        <v>4571875</v>
      </c>
      <c r="E39" s="100">
        <f t="shared" ref="E39:F39" si="0">+SUM(E10:E38)</f>
        <v>9240729</v>
      </c>
      <c r="F39" s="100">
        <f t="shared" si="0"/>
        <v>21640339.460000001</v>
      </c>
      <c r="G39" s="13"/>
      <c r="H39" s="102"/>
      <c r="I39" s="103"/>
      <c r="J39" s="104"/>
      <c r="K39" s="104"/>
      <c r="L39" s="23">
        <f>SUM(L10:L38)</f>
        <v>125431829.17999999</v>
      </c>
    </row>
    <row r="44" spans="1:12" ht="13.5" thickBot="1">
      <c r="A44" s="1"/>
      <c r="B44" s="1"/>
      <c r="C44" s="1"/>
      <c r="D44" s="1"/>
      <c r="E44" s="1"/>
      <c r="F44" s="1"/>
      <c r="H44" s="1"/>
      <c r="I44" s="1"/>
      <c r="J44" s="1"/>
      <c r="K44" s="1"/>
    </row>
    <row r="45" spans="1:12">
      <c r="A45" s="282" t="s">
        <v>130</v>
      </c>
      <c r="B45" s="282"/>
      <c r="C45" s="282"/>
      <c r="D45" s="282"/>
      <c r="E45" s="282"/>
      <c r="F45" s="282"/>
      <c r="G45" s="282"/>
      <c r="H45" s="282"/>
    </row>
    <row r="50" spans="1:11">
      <c r="A50" s="93"/>
      <c r="D50" s="93"/>
      <c r="E50" s="93"/>
      <c r="F50" s="93"/>
      <c r="I50" s="93"/>
      <c r="J50" s="93"/>
      <c r="K50" s="93"/>
    </row>
    <row r="51" spans="1:11">
      <c r="A51" s="94" t="s">
        <v>55</v>
      </c>
      <c r="D51" s="287" t="s">
        <v>56</v>
      </c>
      <c r="E51" s="287"/>
      <c r="F51" s="287"/>
      <c r="G51" s="95"/>
      <c r="H51" s="95"/>
      <c r="I51" s="287" t="s">
        <v>57</v>
      </c>
      <c r="J51" s="287"/>
      <c r="K51" s="287"/>
    </row>
    <row r="52" spans="1:11">
      <c r="A52" s="191" t="s">
        <v>295</v>
      </c>
      <c r="D52" s="279" t="s">
        <v>297</v>
      </c>
      <c r="E52" s="279"/>
      <c r="F52" s="279"/>
      <c r="I52" s="279" t="s">
        <v>299</v>
      </c>
      <c r="J52" s="279"/>
      <c r="K52" s="279"/>
    </row>
    <row r="53" spans="1:11">
      <c r="A53" s="191" t="s">
        <v>296</v>
      </c>
      <c r="D53" s="279" t="s">
        <v>298</v>
      </c>
      <c r="E53" s="279"/>
      <c r="F53" s="279"/>
      <c r="I53" s="279" t="s">
        <v>300</v>
      </c>
      <c r="J53" s="279"/>
      <c r="K53" s="279"/>
    </row>
  </sheetData>
  <sheetProtection formatCells="0" insertRows="0"/>
  <mergeCells count="19">
    <mergeCell ref="A3:H3"/>
    <mergeCell ref="A4:H4"/>
    <mergeCell ref="A5:H5"/>
    <mergeCell ref="D52:F52"/>
    <mergeCell ref="D53:F53"/>
    <mergeCell ref="I52:K52"/>
    <mergeCell ref="I53:K53"/>
    <mergeCell ref="A1:K1"/>
    <mergeCell ref="A6:K6"/>
    <mergeCell ref="A45:H45"/>
    <mergeCell ref="I8:K8"/>
    <mergeCell ref="A8:A9"/>
    <mergeCell ref="B8:B9"/>
    <mergeCell ref="D8:F8"/>
    <mergeCell ref="H8:H9"/>
    <mergeCell ref="A7:K7"/>
    <mergeCell ref="D51:F51"/>
    <mergeCell ref="I51:K51"/>
    <mergeCell ref="A2:H2"/>
  </mergeCells>
  <printOptions horizontalCentered="1"/>
  <pageMargins left="0.19685039370078741" right="0.19685039370078741" top="0.39370078740157483" bottom="0.39370078740157483" header="0" footer="0"/>
  <pageSetup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"/>
  <sheetViews>
    <sheetView showGridLines="0" topLeftCell="A17" zoomScaleNormal="100" workbookViewId="0">
      <selection activeCell="F53" sqref="F53:H53"/>
    </sheetView>
  </sheetViews>
  <sheetFormatPr baseColWidth="10" defaultColWidth="9.140625" defaultRowHeight="12.75"/>
  <cols>
    <col min="1" max="1" width="21.42578125" style="4" bestFit="1" customWidth="1"/>
    <col min="2" max="2" width="38.85546875" style="4" customWidth="1"/>
    <col min="3" max="3" width="1.5703125" style="4" customWidth="1"/>
    <col min="4" max="4" width="15.7109375" style="4" customWidth="1"/>
    <col min="5" max="5" width="2.28515625" style="4" customWidth="1"/>
    <col min="6" max="8" width="12.42578125" style="4" customWidth="1"/>
    <col min="9" max="9" width="1.28515625" style="4" customWidth="1"/>
    <col min="10" max="10" width="9.140625" style="4" customWidth="1"/>
    <col min="11" max="11" width="12.140625" style="4" customWidth="1"/>
    <col min="12" max="12" width="12.7109375" style="4" bestFit="1" customWidth="1"/>
    <col min="13" max="13" width="1.5703125" style="4" customWidth="1"/>
    <col min="14" max="14" width="18.42578125" style="4" customWidth="1"/>
    <col min="15" max="15" width="1.7109375" style="4" customWidth="1"/>
    <col min="16" max="16" width="15.7109375" style="4" bestFit="1" customWidth="1"/>
    <col min="17" max="17" width="2.28515625" style="4" customWidth="1"/>
    <col min="18" max="18" width="13.85546875" style="4" bestFit="1" customWidth="1"/>
    <col min="19" max="19" width="14.7109375" style="4" bestFit="1" customWidth="1"/>
    <col min="20" max="20" width="14.140625" style="4" bestFit="1" customWidth="1"/>
    <col min="21" max="21" width="19.7109375" style="4" customWidth="1"/>
    <col min="22" max="22" width="13.85546875" style="4" bestFit="1" customWidth="1"/>
    <col min="23" max="24" width="12" style="31" bestFit="1" customWidth="1"/>
    <col min="25" max="25" width="14.85546875" style="31" bestFit="1" customWidth="1"/>
    <col min="26" max="26" width="12" style="31" bestFit="1" customWidth="1"/>
    <col min="27" max="28" width="11" style="31" bestFit="1" customWidth="1"/>
    <col min="29" max="32" width="9.140625" style="32"/>
    <col min="33" max="16384" width="9.140625" style="4"/>
  </cols>
  <sheetData>
    <row r="1" spans="1:32" customFormat="1" ht="18.75" customHeight="1">
      <c r="A1" s="302" t="s">
        <v>12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49"/>
      <c r="W1" s="50"/>
      <c r="X1" s="50"/>
      <c r="Y1" s="50"/>
      <c r="Z1" s="50"/>
      <c r="AA1" s="50"/>
      <c r="AB1" s="50"/>
      <c r="AC1" s="51"/>
      <c r="AD1" s="51"/>
      <c r="AE1" s="51"/>
      <c r="AF1" s="51"/>
    </row>
    <row r="2" spans="1:32" customFormat="1" ht="15" customHeight="1">
      <c r="A2" s="303" t="s">
        <v>46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52"/>
      <c r="W2" s="50"/>
      <c r="X2" s="50"/>
      <c r="Y2" s="50"/>
      <c r="Z2" s="50"/>
      <c r="AA2" s="50"/>
      <c r="AB2" s="50"/>
      <c r="AC2" s="51"/>
      <c r="AD2" s="51"/>
      <c r="AE2" s="51"/>
      <c r="AF2" s="51"/>
    </row>
    <row r="3" spans="1:32" customFormat="1" ht="15" customHeight="1">
      <c r="A3" s="280" t="s">
        <v>13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52"/>
      <c r="S3" s="52"/>
      <c r="T3" s="52"/>
      <c r="U3" s="52"/>
      <c r="W3" s="50"/>
      <c r="X3" s="50"/>
      <c r="Y3" s="50"/>
      <c r="Z3" s="50"/>
      <c r="AA3" s="50"/>
      <c r="AB3" s="50"/>
      <c r="AC3" s="51"/>
      <c r="AD3" s="51"/>
      <c r="AE3" s="51"/>
      <c r="AF3" s="51"/>
    </row>
    <row r="4" spans="1:32" customFormat="1" ht="15.75" customHeight="1">
      <c r="A4" s="288" t="s">
        <v>2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48"/>
      <c r="W4" s="50"/>
      <c r="X4" s="50"/>
      <c r="Y4" s="50"/>
      <c r="Z4" s="50"/>
      <c r="AA4" s="50"/>
      <c r="AB4" s="50"/>
      <c r="AC4" s="51"/>
      <c r="AD4" s="51"/>
      <c r="AE4" s="51"/>
      <c r="AF4" s="51"/>
    </row>
    <row r="5" spans="1:32" customFormat="1" ht="14.2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48"/>
      <c r="W5" s="50"/>
      <c r="X5" s="50"/>
      <c r="Y5" s="50"/>
      <c r="Z5" s="50"/>
      <c r="AA5" s="50"/>
      <c r="AB5" s="50"/>
      <c r="AC5" s="51"/>
      <c r="AD5" s="51"/>
      <c r="AE5" s="51"/>
      <c r="AF5" s="51"/>
    </row>
    <row r="6" spans="1:32" customFormat="1" ht="18">
      <c r="A6" s="281" t="s">
        <v>14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W6" s="50"/>
      <c r="X6" s="50"/>
      <c r="Y6" s="50"/>
      <c r="Z6" s="50"/>
      <c r="AA6" s="50"/>
      <c r="AB6" s="50"/>
      <c r="AC6" s="51"/>
      <c r="AD6" s="51"/>
      <c r="AE6" s="51"/>
      <c r="AF6" s="51"/>
    </row>
    <row r="7" spans="1:32" customFormat="1" ht="24.75" customHeight="1">
      <c r="A7" s="286" t="s">
        <v>39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W7" s="50"/>
      <c r="X7" s="50"/>
      <c r="Y7" s="50"/>
      <c r="Z7" s="50"/>
      <c r="AA7" s="50"/>
      <c r="AB7" s="50"/>
      <c r="AC7" s="51"/>
      <c r="AD7" s="51"/>
      <c r="AE7" s="51"/>
      <c r="AF7" s="51"/>
    </row>
    <row r="8" spans="1:32" customFormat="1" ht="26.25" customHeight="1">
      <c r="A8" s="305" t="s">
        <v>3</v>
      </c>
      <c r="B8" s="306" t="s">
        <v>15</v>
      </c>
      <c r="C8" s="306"/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55"/>
      <c r="R8" s="305" t="s">
        <v>22</v>
      </c>
      <c r="S8" s="305"/>
      <c r="T8" s="305"/>
      <c r="U8" s="305"/>
      <c r="W8" s="50"/>
      <c r="X8" s="50"/>
      <c r="Y8" s="50"/>
      <c r="Z8" s="50"/>
      <c r="AA8" s="50"/>
      <c r="AB8" s="50"/>
      <c r="AC8" s="51"/>
      <c r="AD8" s="51"/>
      <c r="AE8" s="51"/>
      <c r="AF8" s="51"/>
    </row>
    <row r="9" spans="1:32" customFormat="1" ht="26.25" customHeight="1">
      <c r="A9" s="305"/>
      <c r="B9" s="56" t="s">
        <v>16</v>
      </c>
      <c r="C9" s="54"/>
      <c r="D9" s="56" t="s">
        <v>17</v>
      </c>
      <c r="E9" s="54"/>
      <c r="F9" s="296" t="s">
        <v>18</v>
      </c>
      <c r="G9" s="296"/>
      <c r="H9" s="296"/>
      <c r="I9" s="54"/>
      <c r="J9" s="296" t="s">
        <v>19</v>
      </c>
      <c r="K9" s="296"/>
      <c r="L9" s="296"/>
      <c r="M9" s="54"/>
      <c r="N9" s="56" t="s">
        <v>20</v>
      </c>
      <c r="O9" s="54"/>
      <c r="P9" s="56" t="s">
        <v>21</v>
      </c>
      <c r="Q9" s="54"/>
      <c r="R9" s="306"/>
      <c r="S9" s="306"/>
      <c r="T9" s="306"/>
      <c r="U9" s="306"/>
      <c r="W9" s="50"/>
      <c r="X9" s="50"/>
      <c r="Y9" s="50"/>
      <c r="Z9" s="50"/>
      <c r="AA9" s="50"/>
      <c r="AB9" s="50"/>
      <c r="AC9" s="51"/>
      <c r="AD9" s="51"/>
      <c r="AE9" s="51"/>
      <c r="AF9" s="51"/>
    </row>
    <row r="10" spans="1:32" customFormat="1" ht="27.75" customHeight="1">
      <c r="A10" s="57"/>
      <c r="B10" s="58"/>
      <c r="C10" s="58"/>
      <c r="D10" s="58"/>
      <c r="E10" s="58"/>
      <c r="F10" s="59" t="s">
        <v>47</v>
      </c>
      <c r="G10" s="54" t="s">
        <v>48</v>
      </c>
      <c r="H10" s="59" t="s">
        <v>49</v>
      </c>
      <c r="I10" s="58"/>
      <c r="J10" s="59" t="s">
        <v>47</v>
      </c>
      <c r="K10" s="54" t="s">
        <v>48</v>
      </c>
      <c r="L10" s="59" t="s">
        <v>49</v>
      </c>
      <c r="M10" s="58"/>
      <c r="N10" s="58"/>
      <c r="O10" s="58"/>
      <c r="P10" s="58"/>
      <c r="Q10" s="58"/>
      <c r="R10" s="59" t="s">
        <v>47</v>
      </c>
      <c r="S10" s="54" t="s">
        <v>48</v>
      </c>
      <c r="T10" s="59" t="s">
        <v>49</v>
      </c>
      <c r="U10" s="60" t="s">
        <v>50</v>
      </c>
      <c r="W10" s="50"/>
      <c r="X10" s="50"/>
      <c r="Y10" s="50"/>
      <c r="Z10" s="50"/>
      <c r="AA10" s="50"/>
      <c r="AB10" s="50"/>
      <c r="AC10" s="51"/>
      <c r="AD10" s="51"/>
      <c r="AE10" s="51"/>
      <c r="AF10" s="51"/>
    </row>
    <row r="11" spans="1:32" ht="4.5" customHeight="1">
      <c r="A11" s="297">
        <v>2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AC11" s="4"/>
      <c r="AD11" s="4"/>
      <c r="AE11" s="4"/>
      <c r="AF11" s="4"/>
    </row>
    <row r="12" spans="1:32" ht="36" customHeight="1">
      <c r="A12" s="292" t="s">
        <v>132</v>
      </c>
      <c r="B12" s="34" t="s">
        <v>250</v>
      </c>
      <c r="C12" s="35"/>
      <c r="D12" s="36" t="s">
        <v>284</v>
      </c>
      <c r="E12" s="37"/>
      <c r="F12" s="38">
        <v>81234</v>
      </c>
      <c r="G12" s="38">
        <v>81234</v>
      </c>
      <c r="H12" s="38">
        <v>82793</v>
      </c>
      <c r="I12" s="37"/>
      <c r="J12" s="36">
        <v>1</v>
      </c>
      <c r="K12" s="36">
        <v>1</v>
      </c>
      <c r="L12" s="36">
        <v>1</v>
      </c>
      <c r="M12" s="37"/>
      <c r="N12" s="36" t="s">
        <v>287</v>
      </c>
      <c r="O12" s="37"/>
      <c r="P12" s="298" t="s">
        <v>292</v>
      </c>
      <c r="Q12" s="37"/>
      <c r="R12" s="39">
        <f>+F12*J12</f>
        <v>81234</v>
      </c>
      <c r="S12" s="39">
        <f>+G12*K12</f>
        <v>81234</v>
      </c>
      <c r="T12" s="39">
        <f>+H12*L12</f>
        <v>82793</v>
      </c>
      <c r="U12" s="39">
        <f>+R12+S12+T12</f>
        <v>245261</v>
      </c>
      <c r="W12" s="31" t="s">
        <v>33</v>
      </c>
      <c r="X12" s="31" t="s">
        <v>32</v>
      </c>
      <c r="Y12" s="31" t="s">
        <v>34</v>
      </c>
      <c r="Z12" s="31" t="s">
        <v>35</v>
      </c>
      <c r="AC12" s="4"/>
      <c r="AD12" s="4"/>
      <c r="AE12" s="4"/>
      <c r="AF12" s="4"/>
    </row>
    <row r="13" spans="1:32">
      <c r="A13" s="293"/>
      <c r="B13" s="34" t="s">
        <v>251</v>
      </c>
      <c r="C13" s="35"/>
      <c r="D13" s="36" t="s">
        <v>284</v>
      </c>
      <c r="E13" s="37"/>
      <c r="F13" s="38">
        <v>58740</v>
      </c>
      <c r="G13" s="38">
        <v>58740</v>
      </c>
      <c r="H13" s="38">
        <v>58740</v>
      </c>
      <c r="I13" s="37"/>
      <c r="J13" s="36">
        <v>1</v>
      </c>
      <c r="K13" s="36">
        <v>1</v>
      </c>
      <c r="L13" s="36">
        <v>1</v>
      </c>
      <c r="M13" s="37"/>
      <c r="N13" s="36" t="s">
        <v>287</v>
      </c>
      <c r="O13" s="37"/>
      <c r="P13" s="299"/>
      <c r="Q13" s="37"/>
      <c r="R13" s="39">
        <f t="shared" ref="R13:R45" si="0">+F13*J13</f>
        <v>58740</v>
      </c>
      <c r="S13" s="39">
        <f t="shared" ref="S13:S45" si="1">+G13*K13</f>
        <v>58740</v>
      </c>
      <c r="T13" s="39">
        <f t="shared" ref="T13:T45" si="2">+H13*L13</f>
        <v>58740</v>
      </c>
      <c r="U13" s="39">
        <f t="shared" ref="U13:U45" si="3">+R13+S13+T13</f>
        <v>176220</v>
      </c>
      <c r="AC13" s="4"/>
      <c r="AD13" s="4"/>
      <c r="AE13" s="4"/>
      <c r="AF13" s="4"/>
    </row>
    <row r="14" spans="1:32">
      <c r="A14" s="293"/>
      <c r="B14" s="88" t="s">
        <v>252</v>
      </c>
      <c r="C14" s="35"/>
      <c r="D14" s="89" t="s">
        <v>284</v>
      </c>
      <c r="E14" s="37"/>
      <c r="F14" s="90">
        <v>51653</v>
      </c>
      <c r="G14" s="90">
        <v>51653</v>
      </c>
      <c r="H14" s="90">
        <v>51653</v>
      </c>
      <c r="I14" s="37"/>
      <c r="J14" s="89">
        <v>1</v>
      </c>
      <c r="K14" s="89">
        <v>1</v>
      </c>
      <c r="L14" s="89">
        <v>1</v>
      </c>
      <c r="M14" s="37"/>
      <c r="N14" s="36" t="s">
        <v>287</v>
      </c>
      <c r="O14" s="37"/>
      <c r="P14" s="299"/>
      <c r="Q14" s="37"/>
      <c r="R14" s="39">
        <f t="shared" si="0"/>
        <v>51653</v>
      </c>
      <c r="S14" s="39">
        <f t="shared" si="1"/>
        <v>51653</v>
      </c>
      <c r="T14" s="39">
        <f t="shared" si="2"/>
        <v>51653</v>
      </c>
      <c r="U14" s="39">
        <f t="shared" si="3"/>
        <v>154959</v>
      </c>
      <c r="AC14" s="4"/>
      <c r="AD14" s="4"/>
      <c r="AE14" s="4"/>
      <c r="AF14" s="4"/>
    </row>
    <row r="15" spans="1:32">
      <c r="A15" s="293"/>
      <c r="B15" s="88" t="s">
        <v>253</v>
      </c>
      <c r="C15" s="35"/>
      <c r="D15" s="89" t="s">
        <v>284</v>
      </c>
      <c r="E15" s="37"/>
      <c r="F15" s="90">
        <v>49106</v>
      </c>
      <c r="G15" s="90">
        <v>49106</v>
      </c>
      <c r="H15" s="90">
        <v>49106</v>
      </c>
      <c r="I15" s="37"/>
      <c r="J15" s="89">
        <v>1</v>
      </c>
      <c r="K15" s="89">
        <v>1</v>
      </c>
      <c r="L15" s="89">
        <v>1</v>
      </c>
      <c r="M15" s="37"/>
      <c r="N15" s="36" t="s">
        <v>287</v>
      </c>
      <c r="O15" s="37"/>
      <c r="P15" s="299"/>
      <c r="Q15" s="37"/>
      <c r="R15" s="39">
        <f t="shared" si="0"/>
        <v>49106</v>
      </c>
      <c r="S15" s="39">
        <f t="shared" si="1"/>
        <v>49106</v>
      </c>
      <c r="T15" s="39">
        <f t="shared" si="2"/>
        <v>49106</v>
      </c>
      <c r="U15" s="39">
        <f t="shared" si="3"/>
        <v>147318</v>
      </c>
      <c r="AC15" s="4"/>
      <c r="AD15" s="4"/>
      <c r="AE15" s="4"/>
      <c r="AF15" s="4"/>
    </row>
    <row r="16" spans="1:32">
      <c r="A16" s="293"/>
      <c r="B16" s="88" t="s">
        <v>254</v>
      </c>
      <c r="C16" s="35"/>
      <c r="D16" s="89" t="s">
        <v>284</v>
      </c>
      <c r="E16" s="37"/>
      <c r="F16" s="90">
        <v>49106</v>
      </c>
      <c r="G16" s="90">
        <v>49106</v>
      </c>
      <c r="H16" s="90">
        <v>49106</v>
      </c>
      <c r="I16" s="37"/>
      <c r="J16" s="89">
        <v>1</v>
      </c>
      <c r="K16" s="89">
        <v>1</v>
      </c>
      <c r="L16" s="89">
        <v>1</v>
      </c>
      <c r="M16" s="37"/>
      <c r="N16" s="36" t="s">
        <v>287</v>
      </c>
      <c r="O16" s="37"/>
      <c r="P16" s="299"/>
      <c r="Q16" s="37"/>
      <c r="R16" s="39">
        <f t="shared" si="0"/>
        <v>49106</v>
      </c>
      <c r="S16" s="39">
        <f t="shared" si="1"/>
        <v>49106</v>
      </c>
      <c r="T16" s="39">
        <f t="shared" si="2"/>
        <v>49106</v>
      </c>
      <c r="U16" s="39">
        <f t="shared" si="3"/>
        <v>147318</v>
      </c>
      <c r="AC16" s="4"/>
      <c r="AD16" s="4"/>
      <c r="AE16" s="4"/>
      <c r="AF16" s="4"/>
    </row>
    <row r="17" spans="1:32">
      <c r="A17" s="293"/>
      <c r="B17" s="88" t="s">
        <v>255</v>
      </c>
      <c r="C17" s="35"/>
      <c r="D17" s="89" t="s">
        <v>284</v>
      </c>
      <c r="E17" s="37"/>
      <c r="F17" s="90">
        <v>48782.328000000001</v>
      </c>
      <c r="G17" s="90">
        <v>48782.328000000001</v>
      </c>
      <c r="H17" s="90">
        <v>48991.347999999998</v>
      </c>
      <c r="I17" s="37"/>
      <c r="J17" s="89">
        <v>10</v>
      </c>
      <c r="K17" s="89">
        <v>10</v>
      </c>
      <c r="L17" s="89">
        <v>10</v>
      </c>
      <c r="M17" s="37"/>
      <c r="N17" s="36" t="s">
        <v>287</v>
      </c>
      <c r="O17" s="37"/>
      <c r="P17" s="299"/>
      <c r="Q17" s="37"/>
      <c r="R17" s="39">
        <f t="shared" si="0"/>
        <v>487823.28</v>
      </c>
      <c r="S17" s="39">
        <f t="shared" si="1"/>
        <v>487823.28</v>
      </c>
      <c r="T17" s="39">
        <f t="shared" si="2"/>
        <v>489913.48</v>
      </c>
      <c r="U17" s="39">
        <f t="shared" si="3"/>
        <v>1465560.04</v>
      </c>
      <c r="AC17" s="4"/>
      <c r="AD17" s="4"/>
      <c r="AE17" s="4"/>
      <c r="AF17" s="4"/>
    </row>
    <row r="18" spans="1:32">
      <c r="A18" s="293"/>
      <c r="B18" s="88" t="s">
        <v>256</v>
      </c>
      <c r="C18" s="35"/>
      <c r="D18" s="89" t="s">
        <v>284</v>
      </c>
      <c r="E18" s="37"/>
      <c r="F18" s="90">
        <v>34997.64</v>
      </c>
      <c r="G18" s="90">
        <v>34997.64</v>
      </c>
      <c r="H18" s="90">
        <v>36397.519999999997</v>
      </c>
      <c r="I18" s="37"/>
      <c r="J18" s="89">
        <v>8</v>
      </c>
      <c r="K18" s="89">
        <v>8</v>
      </c>
      <c r="L18" s="89">
        <v>8</v>
      </c>
      <c r="M18" s="37"/>
      <c r="N18" s="36" t="s">
        <v>287</v>
      </c>
      <c r="O18" s="37"/>
      <c r="P18" s="299"/>
      <c r="Q18" s="37"/>
      <c r="R18" s="39">
        <f t="shared" si="0"/>
        <v>279981.12</v>
      </c>
      <c r="S18" s="39">
        <f t="shared" si="1"/>
        <v>279981.12</v>
      </c>
      <c r="T18" s="39">
        <f t="shared" si="2"/>
        <v>291180.15999999997</v>
      </c>
      <c r="U18" s="39">
        <f t="shared" si="3"/>
        <v>851142.39999999991</v>
      </c>
      <c r="AC18" s="4"/>
      <c r="AD18" s="4"/>
      <c r="AE18" s="4"/>
      <c r="AF18" s="4"/>
    </row>
    <row r="19" spans="1:32">
      <c r="A19" s="293"/>
      <c r="B19" s="88" t="s">
        <v>257</v>
      </c>
      <c r="C19" s="35"/>
      <c r="D19" s="89" t="s">
        <v>284</v>
      </c>
      <c r="E19" s="37"/>
      <c r="F19" s="90">
        <v>25431.600000000002</v>
      </c>
      <c r="G19" s="90">
        <v>25347.528421052633</v>
      </c>
      <c r="H19" s="90">
        <v>26448.84</v>
      </c>
      <c r="I19" s="37"/>
      <c r="J19" s="89">
        <v>19</v>
      </c>
      <c r="K19" s="89">
        <v>19</v>
      </c>
      <c r="L19" s="89">
        <v>19</v>
      </c>
      <c r="M19" s="37"/>
      <c r="N19" s="36" t="s">
        <v>287</v>
      </c>
      <c r="O19" s="37"/>
      <c r="P19" s="299"/>
      <c r="Q19" s="37"/>
      <c r="R19" s="39">
        <f t="shared" si="0"/>
        <v>483200.4</v>
      </c>
      <c r="S19" s="39">
        <f t="shared" si="1"/>
        <v>481603.04000000004</v>
      </c>
      <c r="T19" s="39">
        <f t="shared" si="2"/>
        <v>502527.96</v>
      </c>
      <c r="U19" s="39">
        <f t="shared" si="3"/>
        <v>1467331.4000000001</v>
      </c>
      <c r="V19" s="186">
        <f>SUM(U12:U19)</f>
        <v>4655109.84</v>
      </c>
      <c r="AC19" s="4"/>
      <c r="AD19" s="4"/>
      <c r="AE19" s="4"/>
      <c r="AF19" s="4"/>
    </row>
    <row r="20" spans="1:32">
      <c r="A20" s="293"/>
      <c r="B20" s="88" t="s">
        <v>258</v>
      </c>
      <c r="C20" s="35"/>
      <c r="D20" s="89" t="s">
        <v>285</v>
      </c>
      <c r="E20" s="37"/>
      <c r="F20" s="90">
        <v>22675.477777777778</v>
      </c>
      <c r="G20" s="90">
        <v>23211.48</v>
      </c>
      <c r="H20" s="90">
        <v>24107.919999999998</v>
      </c>
      <c r="I20" s="37"/>
      <c r="J20" s="89">
        <v>9</v>
      </c>
      <c r="K20" s="89">
        <v>8</v>
      </c>
      <c r="L20" s="89">
        <v>9</v>
      </c>
      <c r="M20" s="37"/>
      <c r="N20" s="89" t="s">
        <v>288</v>
      </c>
      <c r="O20" s="37"/>
      <c r="P20" s="299"/>
      <c r="Q20" s="37"/>
      <c r="R20" s="39">
        <f t="shared" si="0"/>
        <v>204079.3</v>
      </c>
      <c r="S20" s="39">
        <f t="shared" si="1"/>
        <v>185691.84</v>
      </c>
      <c r="T20" s="39">
        <f t="shared" si="2"/>
        <v>216971.27999999997</v>
      </c>
      <c r="U20" s="39">
        <f t="shared" si="3"/>
        <v>606742.41999999993</v>
      </c>
      <c r="AC20" s="4"/>
      <c r="AD20" s="4"/>
      <c r="AE20" s="4"/>
      <c r="AF20" s="4"/>
    </row>
    <row r="21" spans="1:32">
      <c r="A21" s="293"/>
      <c r="B21" s="88" t="s">
        <v>259</v>
      </c>
      <c r="C21" s="35"/>
      <c r="D21" s="89" t="s">
        <v>285</v>
      </c>
      <c r="E21" s="37"/>
      <c r="F21" s="90">
        <v>24692.890000000003</v>
      </c>
      <c r="G21" s="90">
        <v>25665.256666666668</v>
      </c>
      <c r="H21" s="90">
        <v>26284.266666666666</v>
      </c>
      <c r="I21" s="37"/>
      <c r="J21" s="89">
        <v>12</v>
      </c>
      <c r="K21" s="89">
        <v>12</v>
      </c>
      <c r="L21" s="89">
        <v>12</v>
      </c>
      <c r="M21" s="37"/>
      <c r="N21" s="89" t="s">
        <v>288</v>
      </c>
      <c r="O21" s="37"/>
      <c r="P21" s="299"/>
      <c r="Q21" s="37"/>
      <c r="R21" s="39">
        <f t="shared" si="0"/>
        <v>296314.68000000005</v>
      </c>
      <c r="S21" s="39">
        <f t="shared" si="1"/>
        <v>307983.08</v>
      </c>
      <c r="T21" s="39">
        <f t="shared" si="2"/>
        <v>315411.20000000001</v>
      </c>
      <c r="U21" s="39">
        <f t="shared" si="3"/>
        <v>919708.96</v>
      </c>
      <c r="AC21" s="4"/>
      <c r="AD21" s="4"/>
      <c r="AE21" s="4"/>
      <c r="AF21" s="4"/>
    </row>
    <row r="22" spans="1:32">
      <c r="A22" s="293"/>
      <c r="B22" s="88" t="s">
        <v>260</v>
      </c>
      <c r="C22" s="35"/>
      <c r="D22" s="89" t="s">
        <v>285</v>
      </c>
      <c r="E22" s="37"/>
      <c r="F22" s="90">
        <v>26880.226086956518</v>
      </c>
      <c r="G22" s="90">
        <v>27964.195454545457</v>
      </c>
      <c r="H22" s="90">
        <v>29067.718181818185</v>
      </c>
      <c r="I22" s="37"/>
      <c r="J22" s="89">
        <v>23</v>
      </c>
      <c r="K22" s="89">
        <v>22</v>
      </c>
      <c r="L22" s="89">
        <v>22</v>
      </c>
      <c r="M22" s="37"/>
      <c r="N22" s="89" t="s">
        <v>288</v>
      </c>
      <c r="O22" s="37"/>
      <c r="P22" s="299"/>
      <c r="Q22" s="37"/>
      <c r="R22" s="39">
        <f t="shared" si="0"/>
        <v>618245.19999999995</v>
      </c>
      <c r="S22" s="39">
        <f t="shared" si="1"/>
        <v>615212.30000000005</v>
      </c>
      <c r="T22" s="39">
        <f t="shared" si="2"/>
        <v>639489.80000000005</v>
      </c>
      <c r="U22" s="39">
        <f t="shared" si="3"/>
        <v>1872947.3</v>
      </c>
      <c r="AC22" s="4"/>
      <c r="AD22" s="4"/>
      <c r="AE22" s="4"/>
      <c r="AF22" s="4"/>
    </row>
    <row r="23" spans="1:32">
      <c r="A23" s="293"/>
      <c r="B23" s="88" t="s">
        <v>261</v>
      </c>
      <c r="C23" s="35"/>
      <c r="D23" s="89" t="s">
        <v>285</v>
      </c>
      <c r="E23" s="37"/>
      <c r="F23" s="90">
        <v>16154.808309859154</v>
      </c>
      <c r="G23" s="90">
        <v>16230.28</v>
      </c>
      <c r="H23" s="90">
        <v>16854.062142857143</v>
      </c>
      <c r="I23" s="37"/>
      <c r="J23" s="89">
        <v>71</v>
      </c>
      <c r="K23" s="89">
        <v>69</v>
      </c>
      <c r="L23" s="89">
        <v>70</v>
      </c>
      <c r="M23" s="37"/>
      <c r="N23" s="89" t="s">
        <v>288</v>
      </c>
      <c r="O23" s="37"/>
      <c r="P23" s="299"/>
      <c r="Q23" s="37"/>
      <c r="R23" s="39">
        <f t="shared" si="0"/>
        <v>1146991.3899999999</v>
      </c>
      <c r="S23" s="39">
        <f t="shared" si="1"/>
        <v>1119889.32</v>
      </c>
      <c r="T23" s="39">
        <f t="shared" si="2"/>
        <v>1179784.3500000001</v>
      </c>
      <c r="U23" s="39">
        <f t="shared" si="3"/>
        <v>3446665.06</v>
      </c>
      <c r="AC23" s="4"/>
      <c r="AD23" s="4"/>
      <c r="AE23" s="4"/>
      <c r="AF23" s="4"/>
    </row>
    <row r="24" spans="1:32">
      <c r="A24" s="293"/>
      <c r="B24" s="88" t="s">
        <v>262</v>
      </c>
      <c r="C24" s="35"/>
      <c r="D24" s="89" t="s">
        <v>285</v>
      </c>
      <c r="E24" s="37"/>
      <c r="F24" s="90">
        <v>18033.506666666668</v>
      </c>
      <c r="G24" s="90">
        <v>18102.88</v>
      </c>
      <c r="H24" s="90">
        <v>18795</v>
      </c>
      <c r="I24" s="37"/>
      <c r="J24" s="89">
        <v>6</v>
      </c>
      <c r="K24" s="89">
        <v>6</v>
      </c>
      <c r="L24" s="89">
        <v>6</v>
      </c>
      <c r="M24" s="37"/>
      <c r="N24" s="89" t="s">
        <v>288</v>
      </c>
      <c r="O24" s="37"/>
      <c r="P24" s="299"/>
      <c r="Q24" s="37"/>
      <c r="R24" s="39">
        <f t="shared" si="0"/>
        <v>108201.04000000001</v>
      </c>
      <c r="S24" s="39">
        <f t="shared" si="1"/>
        <v>108617.28</v>
      </c>
      <c r="T24" s="39">
        <f t="shared" si="2"/>
        <v>112770</v>
      </c>
      <c r="U24" s="39">
        <f t="shared" si="3"/>
        <v>329588.32</v>
      </c>
      <c r="AC24" s="4"/>
      <c r="AD24" s="4"/>
      <c r="AE24" s="4"/>
      <c r="AF24" s="4"/>
    </row>
    <row r="25" spans="1:32">
      <c r="A25" s="293"/>
      <c r="B25" s="88" t="s">
        <v>263</v>
      </c>
      <c r="C25" s="35"/>
      <c r="D25" s="89" t="s">
        <v>285</v>
      </c>
      <c r="E25" s="37"/>
      <c r="F25" s="90">
        <v>19937.236190476189</v>
      </c>
      <c r="G25" s="90">
        <v>20181.52756097561</v>
      </c>
      <c r="H25" s="90">
        <v>21006.169761904763</v>
      </c>
      <c r="I25" s="37"/>
      <c r="J25" s="89">
        <v>42</v>
      </c>
      <c r="K25" s="89">
        <v>41</v>
      </c>
      <c r="L25" s="89">
        <v>42</v>
      </c>
      <c r="M25" s="37"/>
      <c r="N25" s="89" t="s">
        <v>288</v>
      </c>
      <c r="O25" s="37"/>
      <c r="P25" s="299"/>
      <c r="Q25" s="37"/>
      <c r="R25" s="39">
        <f t="shared" si="0"/>
        <v>837363.91999999993</v>
      </c>
      <c r="S25" s="39">
        <f t="shared" si="1"/>
        <v>827442.63</v>
      </c>
      <c r="T25" s="39">
        <f t="shared" si="2"/>
        <v>882259.13</v>
      </c>
      <c r="U25" s="39">
        <f t="shared" si="3"/>
        <v>2547065.6799999997</v>
      </c>
      <c r="AC25" s="4"/>
      <c r="AD25" s="4"/>
      <c r="AE25" s="4"/>
      <c r="AF25" s="4"/>
    </row>
    <row r="26" spans="1:32">
      <c r="A26" s="293"/>
      <c r="B26" s="88" t="s">
        <v>264</v>
      </c>
      <c r="C26" s="35"/>
      <c r="D26" s="89" t="s">
        <v>285</v>
      </c>
      <c r="E26" s="37"/>
      <c r="F26" s="90">
        <v>13904.32</v>
      </c>
      <c r="G26" s="90">
        <v>13931</v>
      </c>
      <c r="H26" s="90">
        <v>14456.24</v>
      </c>
      <c r="I26" s="37"/>
      <c r="J26" s="89">
        <v>3</v>
      </c>
      <c r="K26" s="89">
        <v>3</v>
      </c>
      <c r="L26" s="89">
        <v>3</v>
      </c>
      <c r="M26" s="37"/>
      <c r="N26" s="89" t="s">
        <v>288</v>
      </c>
      <c r="O26" s="37"/>
      <c r="P26" s="299"/>
      <c r="Q26" s="37"/>
      <c r="R26" s="39">
        <f t="shared" si="0"/>
        <v>41712.959999999999</v>
      </c>
      <c r="S26" s="39">
        <f t="shared" si="1"/>
        <v>41793</v>
      </c>
      <c r="T26" s="39">
        <f t="shared" si="2"/>
        <v>43368.72</v>
      </c>
      <c r="U26" s="39">
        <f t="shared" si="3"/>
        <v>126874.68</v>
      </c>
      <c r="AC26" s="4"/>
      <c r="AD26" s="4"/>
      <c r="AE26" s="4"/>
      <c r="AF26" s="4"/>
    </row>
    <row r="27" spans="1:32">
      <c r="A27" s="293"/>
      <c r="B27" s="88" t="s">
        <v>265</v>
      </c>
      <c r="C27" s="35"/>
      <c r="D27" s="89" t="s">
        <v>285</v>
      </c>
      <c r="E27" s="37"/>
      <c r="F27" s="90">
        <v>15910.706666666667</v>
      </c>
      <c r="G27" s="90">
        <v>15244.04</v>
      </c>
      <c r="H27" s="90">
        <v>15821.800000000001</v>
      </c>
      <c r="I27" s="37"/>
      <c r="J27" s="89">
        <v>3</v>
      </c>
      <c r="K27" s="89">
        <v>3</v>
      </c>
      <c r="L27" s="89">
        <v>3</v>
      </c>
      <c r="M27" s="37"/>
      <c r="N27" s="89" t="s">
        <v>288</v>
      </c>
      <c r="O27" s="37"/>
      <c r="P27" s="299"/>
      <c r="Q27" s="37"/>
      <c r="R27" s="39">
        <f t="shared" si="0"/>
        <v>47732.12</v>
      </c>
      <c r="S27" s="39">
        <f t="shared" si="1"/>
        <v>45732.12</v>
      </c>
      <c r="T27" s="39">
        <f t="shared" si="2"/>
        <v>47465.4</v>
      </c>
      <c r="U27" s="39">
        <f t="shared" si="3"/>
        <v>140929.64000000001</v>
      </c>
      <c r="AC27" s="4"/>
      <c r="AD27" s="4"/>
      <c r="AE27" s="4"/>
      <c r="AF27" s="4"/>
    </row>
    <row r="28" spans="1:32">
      <c r="A28" s="293"/>
      <c r="B28" s="88" t="s">
        <v>266</v>
      </c>
      <c r="C28" s="35"/>
      <c r="D28" s="89" t="s">
        <v>285</v>
      </c>
      <c r="E28" s="37"/>
      <c r="F28" s="90">
        <v>16350.703666666668</v>
      </c>
      <c r="G28" s="90">
        <v>16636.428375</v>
      </c>
      <c r="H28" s="90">
        <v>17285.729375000003</v>
      </c>
      <c r="I28" s="37"/>
      <c r="J28" s="89">
        <v>90</v>
      </c>
      <c r="K28" s="89">
        <v>80</v>
      </c>
      <c r="L28" s="89">
        <v>80</v>
      </c>
      <c r="M28" s="37"/>
      <c r="N28" s="89" t="s">
        <v>288</v>
      </c>
      <c r="O28" s="37"/>
      <c r="P28" s="299"/>
      <c r="Q28" s="37"/>
      <c r="R28" s="39">
        <f t="shared" si="0"/>
        <v>1471563.33</v>
      </c>
      <c r="S28" s="39">
        <f t="shared" si="1"/>
        <v>1330914.27</v>
      </c>
      <c r="T28" s="39">
        <f t="shared" si="2"/>
        <v>1382858.35</v>
      </c>
      <c r="U28" s="39">
        <f t="shared" si="3"/>
        <v>4185335.95</v>
      </c>
      <c r="AC28" s="4"/>
      <c r="AD28" s="4"/>
      <c r="AE28" s="4"/>
      <c r="AF28" s="4"/>
    </row>
    <row r="29" spans="1:32" s="184" customFormat="1">
      <c r="A29" s="293"/>
      <c r="B29" s="178" t="s">
        <v>267</v>
      </c>
      <c r="C29" s="179"/>
      <c r="D29" s="180" t="s">
        <v>285</v>
      </c>
      <c r="E29" s="181"/>
      <c r="F29" s="182">
        <v>9357.6337894736844</v>
      </c>
      <c r="G29" s="182">
        <v>12616.069368421053</v>
      </c>
      <c r="H29" s="182">
        <v>13577.393684210525</v>
      </c>
      <c r="I29" s="181"/>
      <c r="J29" s="180">
        <v>95</v>
      </c>
      <c r="K29" s="180">
        <v>95</v>
      </c>
      <c r="L29" s="180">
        <v>95</v>
      </c>
      <c r="M29" s="181"/>
      <c r="N29" s="180" t="s">
        <v>288</v>
      </c>
      <c r="O29" s="181"/>
      <c r="P29" s="299"/>
      <c r="Q29" s="181"/>
      <c r="R29" s="183">
        <f>+F29*J29</f>
        <v>888975.21</v>
      </c>
      <c r="S29" s="183">
        <f t="shared" si="1"/>
        <v>1198526.5900000001</v>
      </c>
      <c r="T29" s="183">
        <f t="shared" si="2"/>
        <v>1289852.3999999999</v>
      </c>
      <c r="U29" s="183">
        <f t="shared" si="3"/>
        <v>3377354.2</v>
      </c>
      <c r="V29" s="187">
        <f>SUM(U20:U29)</f>
        <v>17553212.210000001</v>
      </c>
      <c r="W29" s="185"/>
      <c r="X29" s="185"/>
      <c r="Y29" s="185"/>
      <c r="Z29" s="185"/>
      <c r="AA29" s="185"/>
      <c r="AB29" s="185"/>
    </row>
    <row r="30" spans="1:32">
      <c r="A30" s="293"/>
      <c r="B30" s="88" t="s">
        <v>268</v>
      </c>
      <c r="C30" s="35"/>
      <c r="D30" s="89" t="s">
        <v>286</v>
      </c>
      <c r="E30" s="37"/>
      <c r="F30" s="90">
        <v>14350.480000000001</v>
      </c>
      <c r="G30" s="90">
        <v>14350.480000000001</v>
      </c>
      <c r="H30" s="90">
        <v>14591.085555555557</v>
      </c>
      <c r="I30" s="37"/>
      <c r="J30" s="89">
        <v>9</v>
      </c>
      <c r="K30" s="89">
        <v>9</v>
      </c>
      <c r="L30" s="89">
        <v>9</v>
      </c>
      <c r="M30" s="37"/>
      <c r="N30" s="89" t="s">
        <v>289</v>
      </c>
      <c r="O30" s="37"/>
      <c r="P30" s="299"/>
      <c r="Q30" s="37"/>
      <c r="R30" s="39">
        <f t="shared" si="0"/>
        <v>129154.32</v>
      </c>
      <c r="S30" s="39">
        <f t="shared" si="1"/>
        <v>129154.32</v>
      </c>
      <c r="T30" s="39">
        <f t="shared" si="2"/>
        <v>131319.77000000002</v>
      </c>
      <c r="U30" s="39">
        <f t="shared" si="3"/>
        <v>389628.41000000003</v>
      </c>
      <c r="AC30" s="4"/>
      <c r="AD30" s="4"/>
      <c r="AE30" s="4"/>
      <c r="AF30" s="4"/>
    </row>
    <row r="31" spans="1:32">
      <c r="A31" s="293"/>
      <c r="B31" s="88" t="s">
        <v>269</v>
      </c>
      <c r="C31" s="35"/>
      <c r="D31" s="89" t="s">
        <v>286</v>
      </c>
      <c r="E31" s="37"/>
      <c r="F31" s="90">
        <v>14350.48</v>
      </c>
      <c r="G31" s="90">
        <v>14350.48</v>
      </c>
      <c r="H31" s="90">
        <v>14892.48</v>
      </c>
      <c r="I31" s="37"/>
      <c r="J31" s="89">
        <v>1</v>
      </c>
      <c r="K31" s="89">
        <v>1</v>
      </c>
      <c r="L31" s="89">
        <v>1</v>
      </c>
      <c r="M31" s="37"/>
      <c r="N31" s="89" t="s">
        <v>289</v>
      </c>
      <c r="O31" s="37"/>
      <c r="P31" s="299"/>
      <c r="Q31" s="37"/>
      <c r="R31" s="39">
        <f t="shared" si="0"/>
        <v>14350.48</v>
      </c>
      <c r="S31" s="39">
        <f t="shared" si="1"/>
        <v>14350.48</v>
      </c>
      <c r="T31" s="39">
        <f t="shared" si="2"/>
        <v>14892.48</v>
      </c>
      <c r="U31" s="39">
        <f t="shared" si="3"/>
        <v>43593.440000000002</v>
      </c>
      <c r="AC31" s="4"/>
      <c r="AD31" s="4"/>
      <c r="AE31" s="4"/>
      <c r="AF31" s="4"/>
    </row>
    <row r="32" spans="1:32">
      <c r="A32" s="293"/>
      <c r="B32" s="88" t="s">
        <v>270</v>
      </c>
      <c r="C32" s="35"/>
      <c r="D32" s="89" t="s">
        <v>286</v>
      </c>
      <c r="E32" s="37"/>
      <c r="F32" s="90">
        <v>11459.92</v>
      </c>
      <c r="G32" s="90">
        <v>11459.92</v>
      </c>
      <c r="H32" s="90">
        <v>11886.32</v>
      </c>
      <c r="I32" s="37"/>
      <c r="J32" s="89">
        <v>1</v>
      </c>
      <c r="K32" s="89">
        <v>1</v>
      </c>
      <c r="L32" s="89">
        <v>1</v>
      </c>
      <c r="M32" s="37"/>
      <c r="N32" s="89" t="s">
        <v>289</v>
      </c>
      <c r="O32" s="37"/>
      <c r="P32" s="299"/>
      <c r="Q32" s="37"/>
      <c r="R32" s="39">
        <f t="shared" si="0"/>
        <v>11459.92</v>
      </c>
      <c r="S32" s="39">
        <f t="shared" si="1"/>
        <v>11459.92</v>
      </c>
      <c r="T32" s="39">
        <f t="shared" si="2"/>
        <v>11886.32</v>
      </c>
      <c r="U32" s="39">
        <f t="shared" si="3"/>
        <v>34806.160000000003</v>
      </c>
      <c r="AC32" s="4"/>
      <c r="AD32" s="4"/>
      <c r="AE32" s="4"/>
      <c r="AF32" s="4"/>
    </row>
    <row r="33" spans="1:32">
      <c r="A33" s="293"/>
      <c r="B33" s="88" t="s">
        <v>271</v>
      </c>
      <c r="C33" s="35"/>
      <c r="D33" s="89" t="s">
        <v>286</v>
      </c>
      <c r="E33" s="37"/>
      <c r="F33" s="90">
        <v>10769.08</v>
      </c>
      <c r="G33" s="90">
        <v>10634.71</v>
      </c>
      <c r="H33" s="90">
        <v>11033.470000000001</v>
      </c>
      <c r="I33" s="37"/>
      <c r="J33" s="89">
        <v>1</v>
      </c>
      <c r="K33" s="89">
        <v>1</v>
      </c>
      <c r="L33" s="89">
        <v>1</v>
      </c>
      <c r="M33" s="37"/>
      <c r="N33" s="89" t="s">
        <v>289</v>
      </c>
      <c r="O33" s="37"/>
      <c r="P33" s="299"/>
      <c r="Q33" s="37"/>
      <c r="R33" s="39">
        <f t="shared" si="0"/>
        <v>10769.08</v>
      </c>
      <c r="S33" s="39">
        <f t="shared" si="1"/>
        <v>10634.71</v>
      </c>
      <c r="T33" s="39">
        <f t="shared" si="2"/>
        <v>11033.470000000001</v>
      </c>
      <c r="U33" s="39">
        <f t="shared" si="3"/>
        <v>32437.260000000002</v>
      </c>
      <c r="AC33" s="4"/>
      <c r="AD33" s="4"/>
      <c r="AE33" s="4"/>
      <c r="AF33" s="4"/>
    </row>
    <row r="34" spans="1:32">
      <c r="A34" s="293"/>
      <c r="B34" s="88" t="s">
        <v>272</v>
      </c>
      <c r="C34" s="35"/>
      <c r="D34" s="89" t="s">
        <v>286</v>
      </c>
      <c r="E34" s="37"/>
      <c r="F34" s="90">
        <v>9261.3916666666664</v>
      </c>
      <c r="G34" s="90">
        <v>9195.8025806451606</v>
      </c>
      <c r="H34" s="90">
        <v>9864.5951612903209</v>
      </c>
      <c r="I34" s="37"/>
      <c r="J34" s="89">
        <v>30</v>
      </c>
      <c r="K34" s="89">
        <v>31</v>
      </c>
      <c r="L34" s="89">
        <v>31</v>
      </c>
      <c r="M34" s="37"/>
      <c r="N34" s="89" t="s">
        <v>289</v>
      </c>
      <c r="O34" s="37"/>
      <c r="P34" s="299"/>
      <c r="Q34" s="37"/>
      <c r="R34" s="39">
        <f t="shared" si="0"/>
        <v>277841.75</v>
      </c>
      <c r="S34" s="39">
        <f t="shared" si="1"/>
        <v>285069.88</v>
      </c>
      <c r="T34" s="39">
        <f t="shared" si="2"/>
        <v>305802.44999999995</v>
      </c>
      <c r="U34" s="39">
        <f t="shared" si="3"/>
        <v>868714.08</v>
      </c>
      <c r="AC34" s="4"/>
      <c r="AD34" s="4"/>
      <c r="AE34" s="4"/>
      <c r="AF34" s="4"/>
    </row>
    <row r="35" spans="1:32">
      <c r="A35" s="293"/>
      <c r="B35" s="88" t="s">
        <v>273</v>
      </c>
      <c r="C35" s="35"/>
      <c r="D35" s="89" t="s">
        <v>286</v>
      </c>
      <c r="E35" s="37"/>
      <c r="F35" s="90">
        <v>8090.68</v>
      </c>
      <c r="G35" s="90">
        <v>8090.68</v>
      </c>
      <c r="H35" s="90">
        <v>8382.32</v>
      </c>
      <c r="I35" s="37"/>
      <c r="J35" s="89">
        <v>5</v>
      </c>
      <c r="K35" s="89">
        <v>5</v>
      </c>
      <c r="L35" s="89">
        <v>5</v>
      </c>
      <c r="M35" s="37"/>
      <c r="N35" s="177" t="s">
        <v>290</v>
      </c>
      <c r="O35" s="37"/>
      <c r="P35" s="299"/>
      <c r="Q35" s="37"/>
      <c r="R35" s="39">
        <f t="shared" si="0"/>
        <v>40453.4</v>
      </c>
      <c r="S35" s="39">
        <f t="shared" si="1"/>
        <v>40453.4</v>
      </c>
      <c r="T35" s="39">
        <f t="shared" si="2"/>
        <v>41911.599999999999</v>
      </c>
      <c r="U35" s="39">
        <f t="shared" si="3"/>
        <v>122818.4</v>
      </c>
      <c r="AC35" s="4"/>
      <c r="AD35" s="4"/>
      <c r="AE35" s="4"/>
      <c r="AF35" s="4"/>
    </row>
    <row r="36" spans="1:32">
      <c r="A36" s="293"/>
      <c r="B36" s="88" t="s">
        <v>274</v>
      </c>
      <c r="C36" s="35"/>
      <c r="D36" s="89" t="s">
        <v>286</v>
      </c>
      <c r="E36" s="37"/>
      <c r="F36" s="90">
        <v>7277.116</v>
      </c>
      <c r="G36" s="90">
        <v>7357.4800000000005</v>
      </c>
      <c r="H36" s="90">
        <v>7799.7057142857147</v>
      </c>
      <c r="I36" s="37"/>
      <c r="J36" s="89">
        <v>5</v>
      </c>
      <c r="K36" s="89">
        <v>7</v>
      </c>
      <c r="L36" s="89">
        <v>7</v>
      </c>
      <c r="M36" s="37"/>
      <c r="N36" s="89" t="s">
        <v>289</v>
      </c>
      <c r="O36" s="37"/>
      <c r="P36" s="299"/>
      <c r="Q36" s="37"/>
      <c r="R36" s="39">
        <f t="shared" si="0"/>
        <v>36385.58</v>
      </c>
      <c r="S36" s="39">
        <f t="shared" si="1"/>
        <v>51502.36</v>
      </c>
      <c r="T36" s="39">
        <f t="shared" si="2"/>
        <v>54597.94</v>
      </c>
      <c r="U36" s="39">
        <f t="shared" si="3"/>
        <v>142485.88</v>
      </c>
      <c r="AC36" s="4"/>
      <c r="AD36" s="4"/>
      <c r="AE36" s="4"/>
      <c r="AF36" s="4"/>
    </row>
    <row r="37" spans="1:32">
      <c r="A37" s="293"/>
      <c r="B37" s="88" t="s">
        <v>275</v>
      </c>
      <c r="C37" s="35"/>
      <c r="D37" s="89" t="s">
        <v>286</v>
      </c>
      <c r="E37" s="37"/>
      <c r="F37" s="90">
        <v>7357.48</v>
      </c>
      <c r="G37" s="90">
        <v>7357.48</v>
      </c>
      <c r="H37" s="90">
        <v>7824.4</v>
      </c>
      <c r="I37" s="37"/>
      <c r="J37" s="89">
        <v>1</v>
      </c>
      <c r="K37" s="89">
        <v>1</v>
      </c>
      <c r="L37" s="89">
        <v>1</v>
      </c>
      <c r="M37" s="37"/>
      <c r="N37" s="89" t="s">
        <v>289</v>
      </c>
      <c r="O37" s="37"/>
      <c r="P37" s="299"/>
      <c r="Q37" s="37"/>
      <c r="R37" s="39">
        <f t="shared" si="0"/>
        <v>7357.48</v>
      </c>
      <c r="S37" s="39">
        <f t="shared" si="1"/>
        <v>7357.48</v>
      </c>
      <c r="T37" s="39">
        <f t="shared" si="2"/>
        <v>7824.4</v>
      </c>
      <c r="U37" s="39">
        <f t="shared" si="3"/>
        <v>22539.360000000001</v>
      </c>
      <c r="AC37" s="4"/>
      <c r="AD37" s="4"/>
      <c r="AE37" s="4"/>
      <c r="AF37" s="4"/>
    </row>
    <row r="38" spans="1:32">
      <c r="A38" s="293"/>
      <c r="B38" s="34" t="s">
        <v>276</v>
      </c>
      <c r="C38" s="35"/>
      <c r="D38" s="36" t="s">
        <v>286</v>
      </c>
      <c r="E38" s="37"/>
      <c r="F38" s="38">
        <v>7357.4800000000005</v>
      </c>
      <c r="G38" s="38">
        <v>7317.068571428571</v>
      </c>
      <c r="H38" s="38">
        <v>7811.7128571428575</v>
      </c>
      <c r="I38" s="37"/>
      <c r="J38" s="36">
        <v>7</v>
      </c>
      <c r="K38" s="36">
        <v>7</v>
      </c>
      <c r="L38" s="36">
        <v>7</v>
      </c>
      <c r="M38" s="37"/>
      <c r="N38" s="89" t="s">
        <v>290</v>
      </c>
      <c r="O38" s="37"/>
      <c r="P38" s="299"/>
      <c r="Q38" s="37"/>
      <c r="R38" s="39">
        <f t="shared" si="0"/>
        <v>51502.36</v>
      </c>
      <c r="S38" s="39">
        <f t="shared" si="1"/>
        <v>51219.479999999996</v>
      </c>
      <c r="T38" s="39">
        <f t="shared" si="2"/>
        <v>54681.990000000005</v>
      </c>
      <c r="U38" s="39">
        <f t="shared" si="3"/>
        <v>157403.83000000002</v>
      </c>
      <c r="AC38" s="4"/>
      <c r="AD38" s="4"/>
      <c r="AE38" s="4"/>
      <c r="AF38" s="4"/>
    </row>
    <row r="39" spans="1:32">
      <c r="A39" s="293"/>
      <c r="B39" s="34" t="s">
        <v>277</v>
      </c>
      <c r="C39" s="35"/>
      <c r="D39" s="36" t="s">
        <v>286</v>
      </c>
      <c r="E39" s="37"/>
      <c r="F39" s="38">
        <v>7039.24</v>
      </c>
      <c r="G39" s="38">
        <v>7039.24</v>
      </c>
      <c r="H39" s="38">
        <v>7483.48</v>
      </c>
      <c r="I39" s="37"/>
      <c r="J39" s="36">
        <v>1</v>
      </c>
      <c r="K39" s="36">
        <v>1</v>
      </c>
      <c r="L39" s="36">
        <v>1</v>
      </c>
      <c r="M39" s="37"/>
      <c r="N39" s="89" t="s">
        <v>290</v>
      </c>
      <c r="O39" s="37"/>
      <c r="P39" s="299"/>
      <c r="Q39" s="37"/>
      <c r="R39" s="39">
        <f t="shared" si="0"/>
        <v>7039.24</v>
      </c>
      <c r="S39" s="39">
        <f t="shared" si="1"/>
        <v>7039.24</v>
      </c>
      <c r="T39" s="39">
        <f t="shared" si="2"/>
        <v>7483.48</v>
      </c>
      <c r="U39" s="39">
        <f t="shared" si="3"/>
        <v>21561.96</v>
      </c>
      <c r="AC39" s="4"/>
      <c r="AD39" s="4"/>
      <c r="AE39" s="4"/>
      <c r="AF39" s="4"/>
    </row>
    <row r="40" spans="1:32">
      <c r="A40" s="293"/>
      <c r="B40" s="40" t="s">
        <v>278</v>
      </c>
      <c r="C40" s="35"/>
      <c r="D40" s="36" t="s">
        <v>286</v>
      </c>
      <c r="E40" s="41"/>
      <c r="F40" s="38">
        <v>6263.4524999999994</v>
      </c>
      <c r="G40" s="38">
        <v>6109.68</v>
      </c>
      <c r="H40" s="38">
        <v>7023.2</v>
      </c>
      <c r="I40" s="41"/>
      <c r="J40" s="36">
        <v>4</v>
      </c>
      <c r="K40" s="36">
        <v>4</v>
      </c>
      <c r="L40" s="36">
        <v>4</v>
      </c>
      <c r="M40" s="41"/>
      <c r="N40" s="89" t="s">
        <v>290</v>
      </c>
      <c r="O40" s="41"/>
      <c r="P40" s="299"/>
      <c r="Q40" s="41"/>
      <c r="R40" s="39">
        <f t="shared" si="0"/>
        <v>25053.809999999998</v>
      </c>
      <c r="S40" s="39">
        <f t="shared" si="1"/>
        <v>24438.720000000001</v>
      </c>
      <c r="T40" s="39">
        <f t="shared" si="2"/>
        <v>28092.799999999999</v>
      </c>
      <c r="U40" s="39">
        <f t="shared" si="3"/>
        <v>77585.33</v>
      </c>
      <c r="V40" s="42"/>
      <c r="W40" s="31">
        <v>195358654.53000009</v>
      </c>
      <c r="X40" s="31">
        <v>196646568.9300001</v>
      </c>
      <c r="Y40" s="43">
        <v>196646568.9300001</v>
      </c>
      <c r="AA40" s="31">
        <f>SUM(W40:Y40)</f>
        <v>588651792.39000022</v>
      </c>
      <c r="AC40" s="4"/>
      <c r="AD40" s="4"/>
      <c r="AE40" s="4"/>
      <c r="AF40" s="4"/>
    </row>
    <row r="41" spans="1:32">
      <c r="A41" s="293"/>
      <c r="B41" s="34" t="s">
        <v>279</v>
      </c>
      <c r="C41" s="35"/>
      <c r="D41" s="36" t="s">
        <v>286</v>
      </c>
      <c r="E41" s="41"/>
      <c r="F41" s="38">
        <v>8090.68</v>
      </c>
      <c r="G41" s="38">
        <v>4045.34</v>
      </c>
      <c r="H41" s="38">
        <v>8382.32</v>
      </c>
      <c r="I41" s="41"/>
      <c r="J41" s="44">
        <v>1</v>
      </c>
      <c r="K41" s="44">
        <v>1</v>
      </c>
      <c r="L41" s="44">
        <v>1</v>
      </c>
      <c r="M41" s="41"/>
      <c r="N41" s="89" t="s">
        <v>291</v>
      </c>
      <c r="O41" s="41"/>
      <c r="P41" s="299"/>
      <c r="Q41" s="41"/>
      <c r="R41" s="39">
        <f t="shared" si="0"/>
        <v>8090.68</v>
      </c>
      <c r="S41" s="39">
        <f t="shared" si="1"/>
        <v>4045.34</v>
      </c>
      <c r="T41" s="39">
        <f t="shared" si="2"/>
        <v>8382.32</v>
      </c>
      <c r="U41" s="39">
        <f t="shared" si="3"/>
        <v>20518.34</v>
      </c>
      <c r="W41" s="31">
        <v>1925562.5999999999</v>
      </c>
      <c r="X41" s="31">
        <v>1944945.5999999999</v>
      </c>
      <c r="Y41" s="43">
        <v>1944945.5999999999</v>
      </c>
      <c r="AA41" s="31">
        <f t="shared" ref="AA41:AA45" si="4">SUM(W41:Y41)</f>
        <v>5815453.7999999998</v>
      </c>
      <c r="AC41" s="4"/>
      <c r="AD41" s="4"/>
      <c r="AE41" s="4"/>
      <c r="AF41" s="4"/>
    </row>
    <row r="42" spans="1:32">
      <c r="A42" s="293"/>
      <c r="B42" s="34" t="s">
        <v>280</v>
      </c>
      <c r="C42" s="35"/>
      <c r="D42" s="36" t="s">
        <v>286</v>
      </c>
      <c r="E42" s="41"/>
      <c r="F42" s="38">
        <v>7724.04</v>
      </c>
      <c r="G42" s="38">
        <v>7724.04</v>
      </c>
      <c r="H42" s="38">
        <v>8001</v>
      </c>
      <c r="I42" s="41"/>
      <c r="J42" s="44">
        <v>2</v>
      </c>
      <c r="K42" s="44">
        <v>2</v>
      </c>
      <c r="L42" s="44">
        <v>2</v>
      </c>
      <c r="M42" s="41"/>
      <c r="N42" s="89" t="s">
        <v>291</v>
      </c>
      <c r="O42" s="41"/>
      <c r="P42" s="299"/>
      <c r="Q42" s="41"/>
      <c r="R42" s="39">
        <f t="shared" si="0"/>
        <v>15448.08</v>
      </c>
      <c r="S42" s="39">
        <f t="shared" si="1"/>
        <v>15448.08</v>
      </c>
      <c r="T42" s="39">
        <f t="shared" si="2"/>
        <v>16002</v>
      </c>
      <c r="U42" s="39">
        <f t="shared" si="3"/>
        <v>46898.16</v>
      </c>
      <c r="W42" s="31">
        <v>6654539.3499999996</v>
      </c>
      <c r="X42" s="31">
        <v>6721453.0500000007</v>
      </c>
      <c r="Y42" s="43">
        <v>6721453.0500000007</v>
      </c>
      <c r="AA42" s="31">
        <f t="shared" si="4"/>
        <v>20097445.450000003</v>
      </c>
      <c r="AC42" s="4"/>
      <c r="AD42" s="4"/>
      <c r="AE42" s="4"/>
      <c r="AF42" s="4"/>
    </row>
    <row r="43" spans="1:32">
      <c r="A43" s="293"/>
      <c r="B43" s="34" t="s">
        <v>281</v>
      </c>
      <c r="C43" s="45"/>
      <c r="D43" s="36" t="s">
        <v>286</v>
      </c>
      <c r="E43" s="41"/>
      <c r="F43" s="38">
        <v>7725.3540000000012</v>
      </c>
      <c r="G43" s="38">
        <v>7357.48</v>
      </c>
      <c r="H43" s="38">
        <v>7817.017499999999</v>
      </c>
      <c r="I43" s="41"/>
      <c r="J43" s="44">
        <v>10</v>
      </c>
      <c r="K43" s="44">
        <v>12</v>
      </c>
      <c r="L43" s="44">
        <v>12</v>
      </c>
      <c r="M43" s="41"/>
      <c r="N43" s="89" t="s">
        <v>291</v>
      </c>
      <c r="O43" s="41"/>
      <c r="P43" s="299"/>
      <c r="Q43" s="41"/>
      <c r="R43" s="39">
        <f t="shared" si="0"/>
        <v>77253.540000000008</v>
      </c>
      <c r="S43" s="39">
        <f t="shared" si="1"/>
        <v>88289.76</v>
      </c>
      <c r="T43" s="39">
        <f t="shared" si="2"/>
        <v>93804.209999999992</v>
      </c>
      <c r="U43" s="39">
        <f t="shared" si="3"/>
        <v>259347.50999999998</v>
      </c>
      <c r="W43" s="31">
        <v>25941857.5</v>
      </c>
      <c r="X43" s="31">
        <v>26202637.5</v>
      </c>
      <c r="Y43" s="43">
        <v>26202637.5</v>
      </c>
      <c r="AA43" s="31">
        <f t="shared" si="4"/>
        <v>78347132.5</v>
      </c>
      <c r="AC43" s="4"/>
      <c r="AD43" s="4"/>
      <c r="AE43" s="4"/>
      <c r="AF43" s="4"/>
    </row>
    <row r="44" spans="1:32">
      <c r="A44" s="293"/>
      <c r="B44" s="46" t="s">
        <v>282</v>
      </c>
      <c r="C44" s="45"/>
      <c r="D44" s="36" t="s">
        <v>286</v>
      </c>
      <c r="E44" s="41"/>
      <c r="F44" s="38">
        <v>7022.6</v>
      </c>
      <c r="G44" s="38">
        <v>7049.2671428571421</v>
      </c>
      <c r="H44" s="38">
        <v>7007.6287499999999</v>
      </c>
      <c r="I44" s="41"/>
      <c r="J44" s="44">
        <v>8</v>
      </c>
      <c r="K44" s="44">
        <v>7</v>
      </c>
      <c r="L44" s="44">
        <v>8</v>
      </c>
      <c r="M44" s="41"/>
      <c r="N44" s="89" t="s">
        <v>291</v>
      </c>
      <c r="O44" s="41"/>
      <c r="P44" s="299"/>
      <c r="Q44" s="41"/>
      <c r="R44" s="39">
        <f t="shared" si="0"/>
        <v>56180.800000000003</v>
      </c>
      <c r="S44" s="39">
        <f t="shared" si="1"/>
        <v>49344.869999999995</v>
      </c>
      <c r="T44" s="39">
        <f t="shared" si="2"/>
        <v>56061.03</v>
      </c>
      <c r="U44" s="39">
        <f t="shared" si="3"/>
        <v>161586.70000000001</v>
      </c>
      <c r="W44" s="31">
        <v>64241386.349999994</v>
      </c>
      <c r="X44" s="31">
        <v>64887782.849999994</v>
      </c>
      <c r="Y44" s="43">
        <v>64887782.849999994</v>
      </c>
      <c r="AA44" s="31">
        <f t="shared" si="4"/>
        <v>194016952.04999998</v>
      </c>
      <c r="AC44" s="4"/>
      <c r="AD44" s="4"/>
      <c r="AE44" s="4"/>
      <c r="AF44" s="4"/>
    </row>
    <row r="45" spans="1:32">
      <c r="A45" s="294"/>
      <c r="B45" s="46" t="s">
        <v>283</v>
      </c>
      <c r="C45" s="35"/>
      <c r="D45" s="36" t="s">
        <v>286</v>
      </c>
      <c r="E45" s="41"/>
      <c r="F45" s="38">
        <v>6776.7816666666668</v>
      </c>
      <c r="G45" s="38">
        <v>7004.6799999999994</v>
      </c>
      <c r="H45" s="38">
        <v>7237.8218181818174</v>
      </c>
      <c r="I45" s="41"/>
      <c r="J45" s="44">
        <v>12</v>
      </c>
      <c r="K45" s="44">
        <v>11</v>
      </c>
      <c r="L45" s="44">
        <v>11</v>
      </c>
      <c r="M45" s="41"/>
      <c r="N45" s="89" t="s">
        <v>291</v>
      </c>
      <c r="O45" s="41"/>
      <c r="P45" s="300"/>
      <c r="Q45" s="41"/>
      <c r="R45" s="39">
        <f t="shared" si="0"/>
        <v>81321.38</v>
      </c>
      <c r="S45" s="39">
        <f t="shared" si="1"/>
        <v>77051.48</v>
      </c>
      <c r="T45" s="39">
        <f t="shared" si="2"/>
        <v>79616.039999999994</v>
      </c>
      <c r="U45" s="39">
        <f t="shared" si="3"/>
        <v>237988.89999999997</v>
      </c>
      <c r="V45" s="186">
        <f>SUM(U30:U45)</f>
        <v>2639913.7200000002</v>
      </c>
      <c r="W45" s="31">
        <v>114990</v>
      </c>
      <c r="X45" s="31">
        <v>116145</v>
      </c>
      <c r="Y45" s="43">
        <v>116145</v>
      </c>
      <c r="AA45" s="31">
        <f t="shared" si="4"/>
        <v>347280</v>
      </c>
      <c r="AC45" s="4"/>
      <c r="AD45" s="4"/>
      <c r="AE45" s="4"/>
      <c r="AF45" s="4"/>
    </row>
    <row r="47" spans="1:32">
      <c r="A47" s="105"/>
      <c r="B47" s="105"/>
      <c r="D47" s="106" t="s">
        <v>11</v>
      </c>
      <c r="F47" s="107">
        <f>+SUM(F12:F45)</f>
        <v>723864.33298787661</v>
      </c>
      <c r="G47" s="107">
        <f>+SUM(G12:G45)</f>
        <v>725193.48214159242</v>
      </c>
      <c r="H47" s="107">
        <f>+SUM(H12:H45)</f>
        <v>747530.56516891334</v>
      </c>
      <c r="J47" s="107">
        <f>+SUM(J12:J45)</f>
        <v>494</v>
      </c>
      <c r="K47" s="107">
        <f>+SUM(K12:K45)</f>
        <v>482</v>
      </c>
      <c r="L47" s="107">
        <f>+SUM(L12:L45)</f>
        <v>486</v>
      </c>
      <c r="N47" s="105"/>
      <c r="P47" s="105"/>
      <c r="R47" s="107">
        <f>+SUM(R12:R45)</f>
        <v>8051684.8500000006</v>
      </c>
      <c r="S47" s="107">
        <f>+SUM(S12:S45)</f>
        <v>8187908.3900000034</v>
      </c>
      <c r="T47" s="107">
        <f>+SUM(T12:T45)</f>
        <v>8608642.5300000012</v>
      </c>
      <c r="U47" s="107">
        <f>+SUM(U12:U45)</f>
        <v>24848235.769999996</v>
      </c>
    </row>
    <row r="48" spans="1:32">
      <c r="A48" s="4" t="s">
        <v>131</v>
      </c>
    </row>
    <row r="49" spans="1:18" ht="78" customHeight="1">
      <c r="A49" s="301" t="s">
        <v>293</v>
      </c>
      <c r="B49" s="301"/>
      <c r="C49" s="301"/>
      <c r="D49" s="301"/>
      <c r="E49" s="301"/>
      <c r="F49" s="301"/>
      <c r="G49" s="301"/>
      <c r="H49" s="301"/>
    </row>
    <row r="51" spans="1:18">
      <c r="B51" s="96"/>
      <c r="F51" s="96"/>
      <c r="G51" s="96"/>
      <c r="H51" s="96"/>
      <c r="N51" s="96"/>
      <c r="O51" s="96"/>
      <c r="P51" s="96"/>
      <c r="Q51" s="96"/>
      <c r="R51" s="96"/>
    </row>
    <row r="52" spans="1:18">
      <c r="B52" s="97" t="s">
        <v>55</v>
      </c>
      <c r="F52" s="295" t="s">
        <v>56</v>
      </c>
      <c r="G52" s="295"/>
      <c r="H52" s="295"/>
      <c r="N52" s="295" t="s">
        <v>57</v>
      </c>
      <c r="O52" s="295"/>
      <c r="P52" s="295"/>
      <c r="Q52" s="295"/>
      <c r="R52" s="295"/>
    </row>
    <row r="53" spans="1:18">
      <c r="B53" s="191" t="s">
        <v>295</v>
      </c>
      <c r="F53" s="279" t="s">
        <v>297</v>
      </c>
      <c r="G53" s="279"/>
      <c r="H53" s="279"/>
      <c r="N53" s="290" t="s">
        <v>299</v>
      </c>
      <c r="O53" s="290"/>
      <c r="P53" s="290"/>
      <c r="Q53" s="290"/>
      <c r="R53" s="290"/>
    </row>
    <row r="54" spans="1:18">
      <c r="B54" s="191" t="s">
        <v>296</v>
      </c>
      <c r="F54" s="279" t="s">
        <v>298</v>
      </c>
      <c r="G54" s="279"/>
      <c r="H54" s="279"/>
      <c r="N54" s="291" t="s">
        <v>300</v>
      </c>
      <c r="O54" s="291"/>
      <c r="P54" s="291"/>
      <c r="Q54" s="291"/>
      <c r="R54" s="291"/>
    </row>
  </sheetData>
  <sheetProtection insertRows="0"/>
  <mergeCells count="21">
    <mergeCell ref="J9:L9"/>
    <mergeCell ref="A11:U11"/>
    <mergeCell ref="P12:P45"/>
    <mergeCell ref="A49:H49"/>
    <mergeCell ref="A1:T1"/>
    <mergeCell ref="A2:T2"/>
    <mergeCell ref="A3:Q3"/>
    <mergeCell ref="A4:T4"/>
    <mergeCell ref="A8:A9"/>
    <mergeCell ref="B8:P8"/>
    <mergeCell ref="F9:H9"/>
    <mergeCell ref="A6:U6"/>
    <mergeCell ref="R8:U9"/>
    <mergeCell ref="A7:U7"/>
    <mergeCell ref="F53:H53"/>
    <mergeCell ref="F54:H54"/>
    <mergeCell ref="N53:R53"/>
    <mergeCell ref="N54:R54"/>
    <mergeCell ref="A12:A45"/>
    <mergeCell ref="F52:H52"/>
    <mergeCell ref="N52:R52"/>
  </mergeCells>
  <printOptions horizontalCentered="1"/>
  <pageMargins left="0.19685039370078741" right="0.19685039370078741" top="0.39370078740157483" bottom="0.39370078740157483" header="0" footer="0"/>
  <pageSetup scale="56" orientation="landscape" r:id="rId1"/>
  <headerFooter alignWithMargins="0"/>
  <ignoredErrors>
    <ignoredError sqref="F47:H47 J47:L47 R47:T4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topLeftCell="B1" workbookViewId="0">
      <selection activeCell="N54" sqref="N54:P54"/>
    </sheetView>
  </sheetViews>
  <sheetFormatPr baseColWidth="10" defaultColWidth="9.140625" defaultRowHeight="12.75"/>
  <cols>
    <col min="1" max="1" width="29" style="4" customWidth="1"/>
    <col min="2" max="2" width="13.42578125" style="4" customWidth="1"/>
    <col min="3" max="3" width="15.5703125" style="4" bestFit="1" customWidth="1"/>
    <col min="4" max="4" width="16.28515625" style="4" bestFit="1" customWidth="1"/>
    <col min="5" max="5" width="2.140625" style="4" customWidth="1"/>
    <col min="6" max="6" width="13.5703125" style="4" customWidth="1"/>
    <col min="7" max="7" width="15.5703125" style="4" bestFit="1" customWidth="1"/>
    <col min="8" max="8" width="16.140625" style="4" customWidth="1"/>
    <col min="9" max="9" width="2" style="4" customWidth="1"/>
    <col min="10" max="10" width="13" style="4" customWidth="1"/>
    <col min="11" max="11" width="13.85546875" style="4" customWidth="1"/>
    <col min="12" max="12" width="16" style="4" customWidth="1"/>
    <col min="13" max="13" width="3.140625" style="4" customWidth="1"/>
    <col min="14" max="14" width="13.28515625" style="4" bestFit="1" customWidth="1"/>
    <col min="15" max="15" width="15.5703125" style="4" bestFit="1" customWidth="1"/>
    <col min="16" max="16" width="15.85546875" style="4" customWidth="1"/>
    <col min="17" max="16384" width="9.140625" style="4"/>
  </cols>
  <sheetData>
    <row r="1" spans="1:16" customFormat="1" ht="21.75" customHeight="1">
      <c r="A1" s="308" t="s">
        <v>23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</row>
    <row r="2" spans="1:16" customFormat="1" ht="15">
      <c r="A2" s="309" t="s">
        <v>52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</row>
    <row r="3" spans="1:16" customFormat="1" ht="16.5" customHeight="1">
      <c r="A3" s="308" t="s">
        <v>24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</row>
    <row r="4" spans="1:16" customFormat="1" ht="15" customHeight="1">
      <c r="A4" s="310" t="s">
        <v>2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</row>
    <row r="5" spans="1:16" customFormat="1" ht="15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75"/>
      <c r="O5" s="75"/>
      <c r="P5" s="75"/>
    </row>
    <row r="6" spans="1:16" customFormat="1" ht="26.25" customHeight="1">
      <c r="A6" s="281" t="s">
        <v>25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</row>
    <row r="7" spans="1:16" customFormat="1" ht="26.25" customHeight="1">
      <c r="A7" s="286" t="s">
        <v>40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</row>
    <row r="8" spans="1:16" customFormat="1" ht="19.5" customHeight="1">
      <c r="A8" s="58"/>
      <c r="B8" s="312" t="s">
        <v>26</v>
      </c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76"/>
      <c r="N8" s="76"/>
      <c r="O8" s="76"/>
      <c r="P8" s="76"/>
    </row>
    <row r="9" spans="1:16" customFormat="1" ht="30.75" customHeight="1">
      <c r="A9" s="313" t="s">
        <v>3</v>
      </c>
      <c r="B9" s="311" t="s">
        <v>27</v>
      </c>
      <c r="C9" s="311"/>
      <c r="D9" s="311"/>
      <c r="E9" s="77"/>
      <c r="F9" s="311" t="s">
        <v>28</v>
      </c>
      <c r="G9" s="311"/>
      <c r="H9" s="311"/>
      <c r="I9" s="78"/>
      <c r="J9" s="311" t="s">
        <v>29</v>
      </c>
      <c r="K9" s="311"/>
      <c r="L9" s="311"/>
      <c r="M9" s="78"/>
      <c r="N9" s="311" t="s">
        <v>11</v>
      </c>
      <c r="O9" s="311"/>
      <c r="P9" s="311"/>
    </row>
    <row r="10" spans="1:16" customFormat="1" ht="21" customHeight="1">
      <c r="A10" s="313"/>
      <c r="B10" s="2" t="s">
        <v>54</v>
      </c>
      <c r="C10" s="2" t="s">
        <v>66</v>
      </c>
      <c r="D10" s="2" t="s">
        <v>67</v>
      </c>
      <c r="E10" s="79"/>
      <c r="F10" s="2" t="s">
        <v>54</v>
      </c>
      <c r="G10" s="2" t="s">
        <v>66</v>
      </c>
      <c r="H10" s="2" t="s">
        <v>67</v>
      </c>
      <c r="I10" s="79"/>
      <c r="J10" s="2" t="s">
        <v>54</v>
      </c>
      <c r="K10" s="2" t="s">
        <v>66</v>
      </c>
      <c r="L10" s="2" t="s">
        <v>67</v>
      </c>
      <c r="M10" s="79"/>
      <c r="N10" s="2" t="s">
        <v>54</v>
      </c>
      <c r="O10" s="2" t="s">
        <v>66</v>
      </c>
      <c r="P10" s="2" t="s">
        <v>67</v>
      </c>
    </row>
    <row r="11" spans="1:16" s="19" customFormat="1" ht="25.5" customHeight="1">
      <c r="A11" s="145" t="s">
        <v>132</v>
      </c>
      <c r="B11" s="61">
        <v>11648</v>
      </c>
      <c r="C11" s="61">
        <v>32224</v>
      </c>
      <c r="D11" s="61">
        <v>38983.99</v>
      </c>
      <c r="E11" s="62"/>
      <c r="F11" s="61">
        <v>457512.28</v>
      </c>
      <c r="G11" s="61">
        <v>860286.51</v>
      </c>
      <c r="H11" s="61">
        <v>1313199.56</v>
      </c>
      <c r="I11" s="62"/>
      <c r="J11" s="61"/>
      <c r="K11" s="61"/>
      <c r="L11" s="61"/>
      <c r="M11" s="62"/>
      <c r="N11" s="61">
        <f>B11+F11</f>
        <v>469160.28</v>
      </c>
      <c r="O11" s="61">
        <f>C11+G11</f>
        <v>892510.51</v>
      </c>
      <c r="P11" s="61">
        <f>D11+H11</f>
        <v>1352183.55</v>
      </c>
    </row>
    <row r="12" spans="1:16">
      <c r="A12" s="63"/>
      <c r="B12" s="64"/>
      <c r="C12" s="64"/>
      <c r="D12" s="64"/>
      <c r="E12" s="65"/>
      <c r="F12" s="64"/>
      <c r="G12" s="64"/>
      <c r="H12" s="64"/>
      <c r="I12" s="65"/>
      <c r="J12" s="64"/>
      <c r="K12" s="64"/>
      <c r="L12" s="64"/>
      <c r="M12" s="65"/>
      <c r="N12" s="61"/>
      <c r="O12" s="61"/>
      <c r="P12" s="61"/>
    </row>
    <row r="13" spans="1:16">
      <c r="A13" s="63"/>
      <c r="B13" s="66"/>
      <c r="C13" s="66"/>
      <c r="D13" s="66"/>
      <c r="E13" s="67"/>
      <c r="F13" s="66"/>
      <c r="G13" s="66"/>
      <c r="H13" s="66"/>
      <c r="I13" s="67"/>
      <c r="J13" s="66"/>
      <c r="K13" s="66"/>
      <c r="L13" s="66"/>
      <c r="M13" s="67"/>
      <c r="N13" s="61"/>
      <c r="O13" s="61"/>
      <c r="P13" s="61"/>
    </row>
    <row r="14" spans="1:16">
      <c r="A14" s="68"/>
      <c r="B14" s="69"/>
      <c r="C14" s="69"/>
      <c r="D14" s="69"/>
      <c r="E14" s="70"/>
      <c r="F14" s="69"/>
      <c r="G14" s="69"/>
      <c r="H14" s="69"/>
      <c r="I14" s="70"/>
      <c r="J14" s="69"/>
      <c r="K14" s="69"/>
      <c r="L14" s="69"/>
      <c r="M14" s="70"/>
      <c r="N14" s="61"/>
      <c r="O14" s="61"/>
      <c r="P14" s="61"/>
    </row>
    <row r="15" spans="1:16">
      <c r="A15" s="68"/>
      <c r="B15" s="69"/>
      <c r="C15" s="69"/>
      <c r="D15" s="69"/>
      <c r="E15" s="70"/>
      <c r="F15" s="69"/>
      <c r="G15" s="69"/>
      <c r="H15" s="69"/>
      <c r="I15" s="70"/>
      <c r="J15" s="69"/>
      <c r="K15" s="69"/>
      <c r="L15" s="69"/>
      <c r="M15" s="70"/>
      <c r="N15" s="61"/>
      <c r="O15" s="61"/>
      <c r="P15" s="61"/>
    </row>
    <row r="16" spans="1:16">
      <c r="A16" s="68"/>
      <c r="B16" s="69"/>
      <c r="C16" s="69"/>
      <c r="D16" s="69"/>
      <c r="E16" s="70"/>
      <c r="F16" s="69"/>
      <c r="G16" s="69"/>
      <c r="H16" s="69"/>
      <c r="I16" s="70"/>
      <c r="J16" s="69"/>
      <c r="K16" s="69"/>
      <c r="L16" s="69"/>
      <c r="M16" s="70"/>
      <c r="N16" s="61"/>
      <c r="O16" s="61"/>
      <c r="P16" s="61"/>
    </row>
    <row r="17" spans="1:16">
      <c r="A17" s="68"/>
      <c r="B17" s="69"/>
      <c r="C17" s="69"/>
      <c r="D17" s="69"/>
      <c r="E17" s="70"/>
      <c r="F17" s="69"/>
      <c r="G17" s="69"/>
      <c r="H17" s="69"/>
      <c r="I17" s="70"/>
      <c r="J17" s="69"/>
      <c r="K17" s="69"/>
      <c r="L17" s="69"/>
      <c r="M17" s="70"/>
      <c r="N17" s="61"/>
      <c r="O17" s="61"/>
      <c r="P17" s="61"/>
    </row>
    <row r="18" spans="1:16">
      <c r="A18" s="68"/>
      <c r="B18" s="69"/>
      <c r="C18" s="69"/>
      <c r="D18" s="69"/>
      <c r="E18" s="70"/>
      <c r="F18" s="69"/>
      <c r="G18" s="69"/>
      <c r="H18" s="69"/>
      <c r="I18" s="70"/>
      <c r="J18" s="69"/>
      <c r="K18" s="69"/>
      <c r="L18" s="69"/>
      <c r="M18" s="70"/>
      <c r="N18" s="61"/>
      <c r="O18" s="61"/>
      <c r="P18" s="61"/>
    </row>
    <row r="19" spans="1:16">
      <c r="A19" s="68"/>
      <c r="B19" s="68"/>
      <c r="C19" s="68"/>
      <c r="D19" s="68"/>
      <c r="E19" s="71"/>
      <c r="F19" s="68"/>
      <c r="G19" s="68"/>
      <c r="H19" s="68"/>
      <c r="I19" s="71"/>
      <c r="J19" s="68"/>
      <c r="K19" s="68"/>
      <c r="L19" s="68"/>
      <c r="M19" s="71"/>
      <c r="N19" s="61"/>
      <c r="O19" s="61"/>
      <c r="P19" s="61"/>
    </row>
    <row r="20" spans="1:16">
      <c r="A20" s="68"/>
      <c r="B20" s="68"/>
      <c r="C20" s="68"/>
      <c r="D20" s="68"/>
      <c r="E20" s="71"/>
      <c r="F20" s="68"/>
      <c r="G20" s="68"/>
      <c r="H20" s="68"/>
      <c r="I20" s="71"/>
      <c r="J20" s="68"/>
      <c r="K20" s="68"/>
      <c r="L20" s="68"/>
      <c r="M20" s="71"/>
      <c r="N20" s="61"/>
      <c r="O20" s="61"/>
      <c r="P20" s="61"/>
    </row>
    <row r="21" spans="1:16">
      <c r="A21" s="68"/>
      <c r="B21" s="68"/>
      <c r="C21" s="68"/>
      <c r="D21" s="68"/>
      <c r="E21" s="71"/>
      <c r="F21" s="68"/>
      <c r="G21" s="68"/>
      <c r="H21" s="68"/>
      <c r="I21" s="71"/>
      <c r="J21" s="68"/>
      <c r="K21" s="68"/>
      <c r="L21" s="68"/>
      <c r="M21" s="71"/>
      <c r="N21" s="61"/>
      <c r="O21" s="61"/>
      <c r="P21" s="61"/>
    </row>
    <row r="22" spans="1:16">
      <c r="A22" s="68"/>
      <c r="B22" s="68"/>
      <c r="C22" s="68"/>
      <c r="D22" s="68"/>
      <c r="E22" s="71"/>
      <c r="F22" s="68"/>
      <c r="G22" s="68"/>
      <c r="H22" s="64"/>
      <c r="I22" s="71"/>
      <c r="J22" s="68"/>
      <c r="K22" s="68"/>
      <c r="L22" s="68"/>
      <c r="M22" s="71"/>
      <c r="N22" s="61"/>
      <c r="O22" s="61"/>
      <c r="P22" s="61"/>
    </row>
    <row r="23" spans="1:16">
      <c r="A23" s="68"/>
      <c r="B23" s="68"/>
      <c r="C23" s="68"/>
      <c r="D23" s="68"/>
      <c r="E23" s="71"/>
      <c r="F23" s="68"/>
      <c r="G23" s="68"/>
      <c r="H23" s="68"/>
      <c r="I23" s="71"/>
      <c r="J23" s="68"/>
      <c r="K23" s="68"/>
      <c r="L23" s="68"/>
      <c r="M23" s="71"/>
      <c r="N23" s="61"/>
      <c r="O23" s="61"/>
      <c r="P23" s="61"/>
    </row>
    <row r="24" spans="1:16">
      <c r="A24" s="68"/>
      <c r="B24" s="68"/>
      <c r="C24" s="68"/>
      <c r="D24" s="68"/>
      <c r="E24" s="71"/>
      <c r="F24" s="68"/>
      <c r="G24" s="68"/>
      <c r="H24" s="66"/>
      <c r="I24" s="71"/>
      <c r="J24" s="68"/>
      <c r="K24" s="68"/>
      <c r="L24" s="68"/>
      <c r="M24" s="71"/>
      <c r="N24" s="61"/>
      <c r="O24" s="61"/>
      <c r="P24" s="61"/>
    </row>
    <row r="25" spans="1:16">
      <c r="A25" s="68"/>
      <c r="B25" s="68"/>
      <c r="C25" s="68"/>
      <c r="D25" s="68"/>
      <c r="E25" s="71"/>
      <c r="F25" s="68"/>
      <c r="G25" s="68"/>
      <c r="H25" s="66"/>
      <c r="I25" s="71"/>
      <c r="J25" s="68"/>
      <c r="K25" s="68"/>
      <c r="L25" s="68"/>
      <c r="M25" s="71"/>
      <c r="N25" s="61"/>
      <c r="O25" s="61"/>
      <c r="P25" s="61"/>
    </row>
    <row r="26" spans="1:16">
      <c r="A26" s="68"/>
      <c r="B26" s="68"/>
      <c r="C26" s="68"/>
      <c r="D26" s="68"/>
      <c r="E26" s="71"/>
      <c r="F26" s="68"/>
      <c r="G26" s="68"/>
      <c r="H26" s="68"/>
      <c r="I26" s="71"/>
      <c r="J26" s="68"/>
      <c r="K26" s="68"/>
      <c r="L26" s="68"/>
      <c r="M26" s="71"/>
      <c r="N26" s="61"/>
      <c r="O26" s="61"/>
      <c r="P26" s="61"/>
    </row>
    <row r="27" spans="1:16">
      <c r="A27" s="68"/>
      <c r="B27" s="68"/>
      <c r="C27" s="68"/>
      <c r="D27" s="68"/>
      <c r="E27" s="71"/>
      <c r="F27" s="68"/>
      <c r="G27" s="68"/>
      <c r="H27" s="68"/>
      <c r="I27" s="71"/>
      <c r="J27" s="68"/>
      <c r="K27" s="68"/>
      <c r="L27" s="68"/>
      <c r="M27" s="71"/>
      <c r="N27" s="61"/>
      <c r="O27" s="61"/>
      <c r="P27" s="61"/>
    </row>
    <row r="28" spans="1:16">
      <c r="A28" s="68"/>
      <c r="B28" s="68"/>
      <c r="C28" s="68"/>
      <c r="D28" s="68"/>
      <c r="E28" s="71"/>
      <c r="F28" s="68"/>
      <c r="G28" s="68"/>
      <c r="H28" s="68"/>
      <c r="I28" s="71"/>
      <c r="J28" s="68"/>
      <c r="K28" s="68"/>
      <c r="L28" s="68"/>
      <c r="M28" s="71"/>
      <c r="N28" s="61"/>
      <c r="O28" s="61"/>
      <c r="P28" s="61"/>
    </row>
    <row r="29" spans="1:16">
      <c r="A29" s="68"/>
      <c r="B29" s="68"/>
      <c r="C29" s="68"/>
      <c r="D29" s="68"/>
      <c r="E29" s="71"/>
      <c r="F29" s="68"/>
      <c r="G29" s="68"/>
      <c r="H29" s="68"/>
      <c r="I29" s="71"/>
      <c r="J29" s="68"/>
      <c r="K29" s="68"/>
      <c r="L29" s="68"/>
      <c r="M29" s="71"/>
      <c r="N29" s="61"/>
      <c r="O29" s="61"/>
      <c r="P29" s="61"/>
    </row>
    <row r="30" spans="1:16">
      <c r="A30" s="68"/>
      <c r="B30" s="68"/>
      <c r="C30" s="68"/>
      <c r="D30" s="68"/>
      <c r="E30" s="71"/>
      <c r="F30" s="68"/>
      <c r="G30" s="68"/>
      <c r="H30" s="68"/>
      <c r="I30" s="71"/>
      <c r="J30" s="68"/>
      <c r="K30" s="68"/>
      <c r="L30" s="68"/>
      <c r="M30" s="71"/>
      <c r="N30" s="61"/>
      <c r="O30" s="61"/>
      <c r="P30" s="61"/>
    </row>
    <row r="31" spans="1:16">
      <c r="A31" s="68"/>
      <c r="B31" s="68"/>
      <c r="C31" s="68"/>
      <c r="D31" s="68"/>
      <c r="E31" s="71"/>
      <c r="F31" s="68"/>
      <c r="G31" s="68"/>
      <c r="H31" s="68"/>
      <c r="I31" s="71"/>
      <c r="J31" s="68"/>
      <c r="K31" s="68"/>
      <c r="L31" s="68"/>
      <c r="M31" s="71"/>
      <c r="N31" s="61"/>
      <c r="O31" s="61"/>
      <c r="P31" s="61"/>
    </row>
    <row r="32" spans="1:16">
      <c r="A32" s="68"/>
      <c r="B32" s="68"/>
      <c r="C32" s="68"/>
      <c r="D32" s="68"/>
      <c r="E32" s="71"/>
      <c r="F32" s="68"/>
      <c r="G32" s="68"/>
      <c r="H32" s="68"/>
      <c r="I32" s="71"/>
      <c r="J32" s="68"/>
      <c r="K32" s="68"/>
      <c r="L32" s="68"/>
      <c r="M32" s="71"/>
      <c r="N32" s="61"/>
      <c r="O32" s="61"/>
      <c r="P32" s="61"/>
    </row>
    <row r="33" spans="1:16">
      <c r="A33" s="68"/>
      <c r="B33" s="68"/>
      <c r="C33" s="68"/>
      <c r="D33" s="68"/>
      <c r="E33" s="71"/>
      <c r="F33" s="68"/>
      <c r="G33" s="68"/>
      <c r="H33" s="72"/>
      <c r="I33" s="73"/>
      <c r="J33" s="68"/>
      <c r="K33" s="68"/>
      <c r="L33" s="68"/>
      <c r="M33" s="71"/>
      <c r="N33" s="61"/>
      <c r="O33" s="61"/>
      <c r="P33" s="61"/>
    </row>
    <row r="34" spans="1:16">
      <c r="A34" s="68"/>
      <c r="B34" s="68"/>
      <c r="C34" s="68"/>
      <c r="D34" s="68"/>
      <c r="E34" s="71"/>
      <c r="F34" s="68"/>
      <c r="G34" s="68"/>
      <c r="H34" s="68"/>
      <c r="I34" s="71"/>
      <c r="J34" s="68"/>
      <c r="K34" s="68"/>
      <c r="L34" s="68"/>
      <c r="M34" s="71"/>
      <c r="N34" s="61"/>
      <c r="O34" s="61"/>
      <c r="P34" s="61"/>
    </row>
    <row r="35" spans="1:16">
      <c r="A35" s="68"/>
      <c r="B35" s="68"/>
      <c r="C35" s="68"/>
      <c r="D35" s="68"/>
      <c r="E35" s="71"/>
      <c r="F35" s="68"/>
      <c r="G35" s="68"/>
      <c r="H35" s="68"/>
      <c r="I35" s="71"/>
      <c r="J35" s="68"/>
      <c r="K35" s="68"/>
      <c r="L35" s="68"/>
      <c r="M35" s="71"/>
      <c r="N35" s="61"/>
      <c r="O35" s="61"/>
      <c r="P35" s="61"/>
    </row>
    <row r="36" spans="1:16">
      <c r="A36" s="68"/>
      <c r="B36" s="68"/>
      <c r="C36" s="68"/>
      <c r="D36" s="68"/>
      <c r="E36" s="71"/>
      <c r="F36" s="68"/>
      <c r="G36" s="68"/>
      <c r="H36" s="68"/>
      <c r="I36" s="71"/>
      <c r="J36" s="68"/>
      <c r="K36" s="68"/>
      <c r="L36" s="68"/>
      <c r="M36" s="71"/>
      <c r="N36" s="61"/>
      <c r="O36" s="61"/>
      <c r="P36" s="61"/>
    </row>
    <row r="37" spans="1:16">
      <c r="A37" s="68"/>
      <c r="B37" s="68"/>
      <c r="C37" s="68"/>
      <c r="D37" s="68"/>
      <c r="E37" s="71"/>
      <c r="F37" s="68"/>
      <c r="G37" s="68"/>
      <c r="H37" s="68"/>
      <c r="I37" s="71"/>
      <c r="J37" s="68"/>
      <c r="K37" s="68"/>
      <c r="L37" s="68"/>
      <c r="M37" s="71"/>
      <c r="N37" s="61"/>
      <c r="O37" s="61"/>
      <c r="P37" s="61"/>
    </row>
    <row r="38" spans="1:16">
      <c r="A38" s="68"/>
      <c r="B38" s="68"/>
      <c r="C38" s="68"/>
      <c r="D38" s="68"/>
      <c r="E38" s="71"/>
      <c r="F38" s="68"/>
      <c r="G38" s="68"/>
      <c r="H38" s="68"/>
      <c r="I38" s="71"/>
      <c r="J38" s="68"/>
      <c r="K38" s="68"/>
      <c r="L38" s="68"/>
      <c r="M38" s="71"/>
      <c r="N38" s="61"/>
      <c r="O38" s="61"/>
      <c r="P38" s="61"/>
    </row>
    <row r="39" spans="1:16">
      <c r="A39" s="68"/>
      <c r="B39" s="68"/>
      <c r="C39" s="68"/>
      <c r="D39" s="68"/>
      <c r="E39" s="71"/>
      <c r="F39" s="68"/>
      <c r="G39" s="68"/>
      <c r="H39" s="68"/>
      <c r="I39" s="71"/>
      <c r="J39" s="68"/>
      <c r="K39" s="68"/>
      <c r="L39" s="68"/>
      <c r="M39" s="71"/>
      <c r="N39" s="61"/>
      <c r="O39" s="61"/>
      <c r="P39" s="61"/>
    </row>
    <row r="40" spans="1:16">
      <c r="A40" s="68"/>
      <c r="B40" s="68"/>
      <c r="C40" s="68"/>
      <c r="D40" s="68"/>
      <c r="E40" s="71"/>
      <c r="F40" s="68"/>
      <c r="G40" s="68"/>
      <c r="H40" s="68"/>
      <c r="I40" s="71"/>
      <c r="J40" s="68"/>
      <c r="K40" s="68"/>
      <c r="L40" s="68"/>
      <c r="M40" s="71"/>
      <c r="N40" s="61"/>
      <c r="O40" s="61"/>
      <c r="P40" s="61"/>
    </row>
    <row r="41" spans="1:16">
      <c r="A41" s="68"/>
      <c r="B41" s="68"/>
      <c r="C41" s="68"/>
      <c r="D41" s="68"/>
      <c r="E41" s="71"/>
      <c r="F41" s="68"/>
      <c r="G41" s="68"/>
      <c r="H41" s="68"/>
      <c r="I41" s="71"/>
      <c r="J41" s="68"/>
      <c r="K41" s="68"/>
      <c r="L41" s="68"/>
      <c r="M41" s="71"/>
      <c r="N41" s="61"/>
      <c r="O41" s="61"/>
      <c r="P41" s="61"/>
    </row>
    <row r="42" spans="1:16">
      <c r="A42" s="68"/>
      <c r="B42" s="68"/>
      <c r="C42" s="68"/>
      <c r="D42" s="68"/>
      <c r="E42" s="71"/>
      <c r="F42" s="68"/>
      <c r="G42" s="68"/>
      <c r="H42" s="68"/>
      <c r="I42" s="71"/>
      <c r="J42" s="68"/>
      <c r="K42" s="68"/>
      <c r="L42" s="68"/>
      <c r="M42" s="71"/>
      <c r="N42" s="61"/>
      <c r="O42" s="61"/>
      <c r="P42" s="61"/>
    </row>
    <row r="43" spans="1:16">
      <c r="N43" s="127"/>
      <c r="O43" s="127"/>
      <c r="P43" s="127"/>
    </row>
    <row r="44" spans="1:16">
      <c r="A44" s="108" t="s">
        <v>11</v>
      </c>
      <c r="B44" s="109">
        <f>+SUM(B11:B42)</f>
        <v>11648</v>
      </c>
      <c r="C44" s="109">
        <f t="shared" ref="C44:D44" si="0">+SUM(C11:C42)</f>
        <v>32224</v>
      </c>
      <c r="D44" s="109">
        <f t="shared" si="0"/>
        <v>38983.99</v>
      </c>
      <c r="F44" s="109">
        <f>+SUM(F11:F42)</f>
        <v>457512.28</v>
      </c>
      <c r="G44" s="109">
        <f t="shared" ref="G44:H44" si="1">+SUM(G11:G42)</f>
        <v>860286.51</v>
      </c>
      <c r="H44" s="109">
        <f t="shared" si="1"/>
        <v>1313199.56</v>
      </c>
      <c r="J44" s="109">
        <f>+SUM(J11:J42)</f>
        <v>0</v>
      </c>
      <c r="K44" s="109">
        <f t="shared" ref="K44:L44" si="2">+SUM(K11:K42)</f>
        <v>0</v>
      </c>
      <c r="L44" s="109">
        <f t="shared" si="2"/>
        <v>0</v>
      </c>
      <c r="N44" s="109">
        <f>+SUM(N11:N42)</f>
        <v>469160.28</v>
      </c>
      <c r="O44" s="109">
        <f t="shared" ref="O44:P44" si="3">+SUM(O11:O42)</f>
        <v>892510.51</v>
      </c>
      <c r="P44" s="109">
        <f t="shared" si="3"/>
        <v>1352183.55</v>
      </c>
    </row>
    <row r="47" spans="1:16" ht="13.5" thickBot="1">
      <c r="A47" s="74"/>
      <c r="B47" s="74"/>
      <c r="C47" s="74"/>
      <c r="D47" s="74"/>
      <c r="F47" s="74"/>
      <c r="H47" s="74"/>
      <c r="J47" s="74"/>
      <c r="K47" s="74"/>
      <c r="L47" s="74"/>
      <c r="N47" s="74"/>
      <c r="O47" s="74"/>
      <c r="P47" s="74"/>
    </row>
    <row r="48" spans="1:16">
      <c r="A48" s="282" t="s">
        <v>131</v>
      </c>
      <c r="B48" s="282"/>
      <c r="C48" s="282"/>
      <c r="D48" s="282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</row>
    <row r="52" spans="1:16">
      <c r="A52" s="96"/>
      <c r="B52" s="96"/>
      <c r="F52" s="96"/>
      <c r="G52" s="96"/>
      <c r="H52" s="96"/>
      <c r="N52" s="96"/>
      <c r="O52" s="96"/>
      <c r="P52" s="96"/>
    </row>
    <row r="53" spans="1:16">
      <c r="A53" s="307" t="s">
        <v>55</v>
      </c>
      <c r="B53" s="307"/>
      <c r="F53" s="295" t="s">
        <v>56</v>
      </c>
      <c r="G53" s="295"/>
      <c r="H53" s="295"/>
      <c r="N53" s="295" t="s">
        <v>57</v>
      </c>
      <c r="O53" s="295"/>
      <c r="P53" s="295"/>
    </row>
    <row r="54" spans="1:16">
      <c r="A54" s="290" t="s">
        <v>295</v>
      </c>
      <c r="B54" s="290"/>
      <c r="F54" s="279" t="s">
        <v>297</v>
      </c>
      <c r="G54" s="279"/>
      <c r="H54" s="279"/>
      <c r="N54" s="290" t="s">
        <v>299</v>
      </c>
      <c r="O54" s="290"/>
      <c r="P54" s="290"/>
    </row>
    <row r="55" spans="1:16">
      <c r="A55" s="290" t="s">
        <v>296</v>
      </c>
      <c r="B55" s="290"/>
      <c r="F55" s="279" t="s">
        <v>298</v>
      </c>
      <c r="G55" s="279"/>
      <c r="H55" s="279"/>
      <c r="N55" s="291" t="s">
        <v>300</v>
      </c>
      <c r="O55" s="291"/>
      <c r="P55" s="291"/>
    </row>
  </sheetData>
  <mergeCells count="23">
    <mergeCell ref="A7:P7"/>
    <mergeCell ref="N9:P9"/>
    <mergeCell ref="B8:L8"/>
    <mergeCell ref="A9:A10"/>
    <mergeCell ref="B9:D9"/>
    <mergeCell ref="F9:H9"/>
    <mergeCell ref="J9:L9"/>
    <mergeCell ref="A1:P1"/>
    <mergeCell ref="A2:P2"/>
    <mergeCell ref="A3:P3"/>
    <mergeCell ref="A4:P4"/>
    <mergeCell ref="A6:P6"/>
    <mergeCell ref="A48:H48"/>
    <mergeCell ref="I48:P48"/>
    <mergeCell ref="F53:H53"/>
    <mergeCell ref="N53:P53"/>
    <mergeCell ref="A53:B53"/>
    <mergeCell ref="F55:H55"/>
    <mergeCell ref="N54:P54"/>
    <mergeCell ref="N55:P55"/>
    <mergeCell ref="F54:H54"/>
    <mergeCell ref="A54:B54"/>
    <mergeCell ref="A55:B55"/>
  </mergeCells>
  <printOptions horizontalCentered="1"/>
  <pageMargins left="0.19685039370078741" right="0.19685039370078741" top="0.39370078740157483" bottom="0.39370078740157483" header="0" footer="0"/>
  <pageSetup scale="65" orientation="landscape" r:id="rId1"/>
  <headerFooter alignWithMargins="0"/>
  <ignoredErrors>
    <ignoredError sqref="B44:D44 F44:H44 J44:L44 N44:P4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tabSelected="1" topLeftCell="A16" workbookViewId="0">
      <selection activeCell="F30" sqref="F30"/>
    </sheetView>
  </sheetViews>
  <sheetFormatPr baseColWidth="10" defaultColWidth="11.42578125" defaultRowHeight="12.75"/>
  <cols>
    <col min="1" max="2" width="28.85546875" style="4" customWidth="1"/>
    <col min="3" max="3" width="28.85546875" style="194" customWidth="1"/>
    <col min="4" max="4" width="28.85546875" style="4" customWidth="1"/>
    <col min="5" max="5" width="30.7109375" style="4" customWidth="1"/>
    <col min="6" max="6" width="28.85546875" style="4" customWidth="1"/>
    <col min="7" max="16384" width="11.42578125" style="4"/>
  </cols>
  <sheetData>
    <row r="1" spans="1:6" customFormat="1" ht="21.75" customHeight="1">
      <c r="A1" s="302" t="s">
        <v>0</v>
      </c>
      <c r="B1" s="302"/>
      <c r="C1" s="302"/>
      <c r="D1" s="302"/>
      <c r="E1" s="302"/>
      <c r="F1" s="302"/>
    </row>
    <row r="2" spans="1:6" customFormat="1" ht="21.75" customHeight="1">
      <c r="A2" s="280" t="s">
        <v>53</v>
      </c>
      <c r="B2" s="280"/>
      <c r="C2" s="280"/>
      <c r="D2" s="280"/>
      <c r="E2" s="280"/>
      <c r="F2" s="280"/>
    </row>
    <row r="3" spans="1:6" customFormat="1" ht="21.75" customHeight="1">
      <c r="A3" s="84" t="s">
        <v>1</v>
      </c>
      <c r="B3" s="84"/>
      <c r="C3" s="85"/>
      <c r="D3" s="84"/>
      <c r="E3" s="84"/>
      <c r="F3" s="84"/>
    </row>
    <row r="4" spans="1:6" customFormat="1" ht="21.75" customHeight="1">
      <c r="A4" s="188" t="s">
        <v>2</v>
      </c>
      <c r="B4" s="188"/>
      <c r="C4" s="85"/>
      <c r="D4" s="188"/>
      <c r="E4" s="188"/>
      <c r="F4" s="188"/>
    </row>
    <row r="5" spans="1:6" customFormat="1" ht="14.25" customHeight="1">
      <c r="A5" s="288"/>
      <c r="B5" s="288"/>
      <c r="C5" s="288"/>
      <c r="D5" s="288"/>
      <c r="E5" s="288"/>
      <c r="F5" s="288"/>
    </row>
    <row r="6" spans="1:6" customFormat="1" ht="22.5" customHeight="1">
      <c r="A6" s="315" t="s">
        <v>31</v>
      </c>
      <c r="B6" s="315"/>
      <c r="C6" s="315"/>
      <c r="D6" s="315"/>
      <c r="E6" s="315"/>
      <c r="F6" s="315"/>
    </row>
    <row r="7" spans="1:6" customFormat="1" ht="22.5" customHeight="1">
      <c r="A7" s="286" t="s">
        <v>41</v>
      </c>
      <c r="B7" s="286"/>
      <c r="C7" s="286"/>
      <c r="D7" s="286"/>
      <c r="E7" s="286"/>
      <c r="F7" s="286"/>
    </row>
    <row r="8" spans="1:6" s="87" customFormat="1" ht="22.5" customHeight="1">
      <c r="A8" s="314" t="s">
        <v>3</v>
      </c>
      <c r="B8" s="314" t="s">
        <v>4</v>
      </c>
      <c r="C8" s="314" t="s">
        <v>5</v>
      </c>
      <c r="D8" s="314" t="s">
        <v>6</v>
      </c>
      <c r="E8" s="314" t="s">
        <v>37</v>
      </c>
      <c r="F8" s="314" t="s">
        <v>7</v>
      </c>
    </row>
    <row r="9" spans="1:6" s="87" customFormat="1" ht="22.5" customHeight="1">
      <c r="A9" s="314"/>
      <c r="B9" s="314"/>
      <c r="C9" s="314"/>
      <c r="D9" s="314"/>
      <c r="E9" s="314"/>
      <c r="F9" s="314"/>
    </row>
    <row r="10" spans="1:6" s="80" customFormat="1" ht="28.5" customHeight="1">
      <c r="A10" s="91" t="s">
        <v>332</v>
      </c>
      <c r="B10" s="91" t="s">
        <v>333</v>
      </c>
      <c r="C10" s="91" t="s">
        <v>334</v>
      </c>
      <c r="D10" s="92">
        <v>3008</v>
      </c>
      <c r="E10" s="91" t="s">
        <v>335</v>
      </c>
      <c r="F10" s="91" t="s">
        <v>336</v>
      </c>
    </row>
    <row r="11" spans="1:6" s="80" customFormat="1" ht="28.5" customHeight="1">
      <c r="A11" s="91" t="s">
        <v>332</v>
      </c>
      <c r="B11" s="91" t="s">
        <v>333</v>
      </c>
      <c r="C11" s="91" t="s">
        <v>334</v>
      </c>
      <c r="D11" s="92">
        <v>2535</v>
      </c>
      <c r="E11" s="91" t="s">
        <v>337</v>
      </c>
      <c r="F11" s="91" t="s">
        <v>336</v>
      </c>
    </row>
    <row r="12" spans="1:6" s="80" customFormat="1" ht="28.5" customHeight="1">
      <c r="A12" s="91" t="s">
        <v>332</v>
      </c>
      <c r="B12" s="91" t="s">
        <v>333</v>
      </c>
      <c r="C12" s="91" t="s">
        <v>334</v>
      </c>
      <c r="D12" s="92">
        <v>31</v>
      </c>
      <c r="E12" s="91" t="s">
        <v>338</v>
      </c>
      <c r="F12" s="91" t="s">
        <v>336</v>
      </c>
    </row>
    <row r="13" spans="1:6" s="80" customFormat="1" ht="28.5" customHeight="1">
      <c r="A13" s="91"/>
      <c r="B13" s="91"/>
      <c r="C13" s="91"/>
      <c r="D13" s="92"/>
      <c r="E13" s="91"/>
      <c r="F13" s="91"/>
    </row>
    <row r="14" spans="1:6" s="80" customFormat="1" ht="28.5" customHeight="1">
      <c r="A14" s="91"/>
      <c r="B14" s="91"/>
      <c r="C14" s="91"/>
      <c r="D14" s="92"/>
      <c r="E14" s="91"/>
      <c r="F14" s="91"/>
    </row>
    <row r="15" spans="1:6" s="80" customFormat="1" ht="28.5" customHeight="1">
      <c r="A15" s="91"/>
      <c r="B15" s="91"/>
      <c r="C15" s="91"/>
      <c r="D15" s="92"/>
      <c r="E15" s="91"/>
      <c r="F15" s="91"/>
    </row>
    <row r="16" spans="1:6" s="80" customFormat="1" ht="28.5" customHeight="1">
      <c r="A16" s="91"/>
      <c r="B16" s="91"/>
      <c r="C16" s="91"/>
      <c r="D16" s="92"/>
      <c r="E16" s="91"/>
      <c r="F16" s="91"/>
    </row>
    <row r="17" spans="1:8" s="80" customFormat="1" ht="28.5" customHeight="1">
      <c r="A17" s="91"/>
      <c r="B17" s="91"/>
      <c r="C17" s="91"/>
      <c r="D17" s="92"/>
      <c r="E17" s="91"/>
      <c r="F17" s="91"/>
    </row>
    <row r="18" spans="1:8" s="80" customFormat="1" ht="28.5" customHeight="1">
      <c r="A18" s="91"/>
      <c r="B18" s="91"/>
      <c r="C18" s="91"/>
      <c r="D18" s="92"/>
      <c r="E18" s="91"/>
      <c r="F18" s="91"/>
    </row>
    <row r="19" spans="1:8" s="80" customFormat="1" ht="28.5" customHeight="1">
      <c r="A19" s="91"/>
      <c r="B19" s="91"/>
      <c r="C19" s="91"/>
      <c r="D19" s="92"/>
      <c r="E19" s="91"/>
      <c r="F19" s="91"/>
    </row>
    <row r="20" spans="1:8" s="80" customFormat="1" ht="28.5" customHeight="1">
      <c r="A20" s="91"/>
      <c r="B20" s="91"/>
      <c r="C20" s="91"/>
      <c r="D20" s="92"/>
      <c r="E20" s="91"/>
      <c r="F20" s="91"/>
    </row>
    <row r="21" spans="1:8" s="80" customFormat="1" ht="28.5" customHeight="1">
      <c r="A21" s="91" t="s">
        <v>129</v>
      </c>
      <c r="B21" s="368"/>
      <c r="C21" s="91"/>
      <c r="D21" s="92">
        <f>SUM(D10:D20)</f>
        <v>5574</v>
      </c>
      <c r="E21" s="92"/>
      <c r="F21" s="91"/>
    </row>
    <row r="23" spans="1:8" ht="13.5" thickBot="1">
      <c r="D23" s="83"/>
      <c r="E23" s="83"/>
      <c r="F23" s="83"/>
    </row>
    <row r="24" spans="1:8">
      <c r="A24" s="282" t="s">
        <v>131</v>
      </c>
      <c r="B24" s="282"/>
      <c r="C24" s="282"/>
      <c r="D24" s="282"/>
      <c r="E24" s="282"/>
      <c r="F24" s="282"/>
      <c r="G24" s="282"/>
      <c r="H24" s="282"/>
    </row>
    <row r="27" spans="1:8">
      <c r="B27" s="96"/>
      <c r="D27" s="96"/>
      <c r="F27" s="96"/>
    </row>
    <row r="28" spans="1:8">
      <c r="B28" s="189" t="s">
        <v>55</v>
      </c>
      <c r="C28" s="189"/>
      <c r="D28" s="189" t="s">
        <v>56</v>
      </c>
      <c r="E28" s="189"/>
      <c r="F28" s="189" t="s">
        <v>57</v>
      </c>
    </row>
    <row r="29" spans="1:8">
      <c r="B29" s="4" t="s">
        <v>339</v>
      </c>
      <c r="D29" s="4" t="s">
        <v>297</v>
      </c>
      <c r="F29" s="195" t="s">
        <v>299</v>
      </c>
    </row>
    <row r="30" spans="1:8">
      <c r="F30" s="195"/>
    </row>
  </sheetData>
  <sheetProtection insertRows="0"/>
  <mergeCells count="12">
    <mergeCell ref="F8:F9"/>
    <mergeCell ref="A24:H24"/>
    <mergeCell ref="A1:F1"/>
    <mergeCell ref="A2:F2"/>
    <mergeCell ref="A5:F5"/>
    <mergeCell ref="A6:F6"/>
    <mergeCell ref="A7:F7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topLeftCell="A16" workbookViewId="0">
      <selection activeCell="B30" sqref="B30"/>
    </sheetView>
  </sheetViews>
  <sheetFormatPr baseColWidth="10" defaultRowHeight="12.75"/>
  <cols>
    <col min="1" max="2" width="28.85546875" style="4" customWidth="1"/>
    <col min="3" max="3" width="28.85546875" style="81" customWidth="1"/>
    <col min="4" max="4" width="28.85546875" style="4" customWidth="1"/>
    <col min="5" max="5" width="30.7109375" style="4" customWidth="1"/>
    <col min="6" max="7" width="28.85546875" style="4" customWidth="1"/>
    <col min="8" max="16384" width="11.42578125" style="4"/>
  </cols>
  <sheetData>
    <row r="1" spans="1:7" customFormat="1" ht="21.75" customHeight="1">
      <c r="A1" s="302" t="s">
        <v>0</v>
      </c>
      <c r="B1" s="302"/>
      <c r="C1" s="302"/>
      <c r="D1" s="302"/>
      <c r="E1" s="302"/>
      <c r="F1" s="302"/>
      <c r="G1" s="302"/>
    </row>
    <row r="2" spans="1:7" customFormat="1" ht="21.75" customHeight="1">
      <c r="A2" s="280" t="s">
        <v>58</v>
      </c>
      <c r="B2" s="280"/>
      <c r="C2" s="280"/>
      <c r="D2" s="280"/>
      <c r="E2" s="280"/>
      <c r="F2" s="280"/>
      <c r="G2" s="304"/>
    </row>
    <row r="3" spans="1:7" customFormat="1" ht="21.75" customHeight="1">
      <c r="A3" s="84" t="s">
        <v>59</v>
      </c>
      <c r="B3" s="84"/>
      <c r="C3" s="85"/>
      <c r="D3" s="84"/>
      <c r="E3" s="84"/>
      <c r="F3" s="84"/>
      <c r="G3" s="86"/>
    </row>
    <row r="4" spans="1:7" customFormat="1" ht="21.75" customHeight="1">
      <c r="A4" s="47" t="s">
        <v>2</v>
      </c>
      <c r="B4" s="47"/>
      <c r="C4" s="85"/>
      <c r="D4" s="47"/>
      <c r="E4" s="47"/>
      <c r="F4" s="47"/>
      <c r="G4" s="47"/>
    </row>
    <row r="5" spans="1:7" customFormat="1" ht="14.25" customHeight="1">
      <c r="A5" s="288"/>
      <c r="B5" s="288"/>
      <c r="C5" s="288"/>
      <c r="D5" s="288"/>
      <c r="E5" s="288"/>
      <c r="F5" s="288"/>
      <c r="G5" s="289"/>
    </row>
    <row r="6" spans="1:7" customFormat="1" ht="22.5" customHeight="1">
      <c r="A6" s="315" t="s">
        <v>60</v>
      </c>
      <c r="B6" s="315"/>
      <c r="C6" s="315"/>
      <c r="D6" s="315"/>
      <c r="E6" s="315"/>
      <c r="F6" s="315"/>
      <c r="G6" s="315"/>
    </row>
    <row r="7" spans="1:7" customFormat="1" ht="22.5" customHeight="1">
      <c r="A7" s="286" t="s">
        <v>61</v>
      </c>
      <c r="B7" s="286"/>
      <c r="C7" s="286"/>
      <c r="D7" s="286"/>
      <c r="E7" s="286"/>
      <c r="F7" s="286"/>
      <c r="G7" s="286"/>
    </row>
    <row r="8" spans="1:7" s="87" customFormat="1" ht="22.5" customHeight="1">
      <c r="A8" s="112" t="s">
        <v>62</v>
      </c>
      <c r="B8" s="110"/>
      <c r="C8" s="110"/>
      <c r="D8" s="110"/>
      <c r="E8" s="110"/>
      <c r="F8" s="110"/>
      <c r="G8" s="111"/>
    </row>
    <row r="9" spans="1:7" s="80" customFormat="1" ht="28.5" customHeight="1">
      <c r="A9" s="113"/>
      <c r="B9" s="114"/>
      <c r="C9" s="114"/>
      <c r="D9" s="115"/>
      <c r="E9" s="114"/>
      <c r="F9" s="114"/>
      <c r="G9" s="116"/>
    </row>
    <row r="10" spans="1:7" s="80" customFormat="1" ht="28.5" customHeight="1">
      <c r="A10" s="126" t="s">
        <v>63</v>
      </c>
      <c r="B10" s="118"/>
      <c r="C10" s="118"/>
      <c r="D10" s="119"/>
      <c r="E10" s="118"/>
      <c r="F10" s="118"/>
      <c r="G10" s="120"/>
    </row>
    <row r="11" spans="1:7" s="80" customFormat="1" ht="28.5" customHeight="1">
      <c r="A11" s="126" t="s">
        <v>64</v>
      </c>
      <c r="B11" s="118"/>
      <c r="C11" s="118"/>
      <c r="D11" s="119"/>
      <c r="E11" s="118"/>
      <c r="F11" s="118"/>
      <c r="G11" s="120"/>
    </row>
    <row r="12" spans="1:7" s="80" customFormat="1" ht="28.5" customHeight="1">
      <c r="A12" s="126" t="s">
        <v>65</v>
      </c>
      <c r="B12" s="118"/>
      <c r="C12" s="118"/>
      <c r="D12" s="119"/>
      <c r="E12" s="118"/>
      <c r="F12" s="118"/>
      <c r="G12" s="120"/>
    </row>
    <row r="13" spans="1:7" s="80" customFormat="1" ht="28.5" customHeight="1">
      <c r="A13" s="126"/>
      <c r="B13" s="118"/>
      <c r="C13" s="118"/>
      <c r="D13" s="119"/>
      <c r="E13" s="118"/>
      <c r="F13" s="118"/>
      <c r="G13" s="120"/>
    </row>
    <row r="14" spans="1:7" s="80" customFormat="1" ht="28.5" customHeight="1">
      <c r="A14" s="117"/>
      <c r="B14" s="118"/>
      <c r="C14" s="118"/>
      <c r="D14" s="119"/>
      <c r="E14" s="118"/>
      <c r="F14" s="118"/>
      <c r="G14" s="120"/>
    </row>
    <row r="15" spans="1:7" s="80" customFormat="1" ht="28.5" customHeight="1">
      <c r="A15" s="117"/>
      <c r="B15" s="118"/>
      <c r="C15" s="118"/>
      <c r="D15" s="119"/>
      <c r="E15" s="118"/>
      <c r="F15" s="118"/>
      <c r="G15" s="120"/>
    </row>
    <row r="16" spans="1:7" s="80" customFormat="1" ht="28.5" customHeight="1">
      <c r="A16" s="117"/>
      <c r="B16" s="118"/>
      <c r="C16" s="118"/>
      <c r="D16" s="119"/>
      <c r="E16" s="118"/>
      <c r="F16" s="118"/>
      <c r="G16" s="120"/>
    </row>
    <row r="17" spans="1:10" s="80" customFormat="1" ht="28.5" customHeight="1">
      <c r="A17" s="117"/>
      <c r="B17" s="118"/>
      <c r="C17" s="118"/>
      <c r="D17" s="119"/>
      <c r="E17" s="118"/>
      <c r="F17" s="118"/>
      <c r="G17" s="120"/>
    </row>
    <row r="18" spans="1:10" s="80" customFormat="1" ht="28.5" customHeight="1">
      <c r="A18" s="117"/>
      <c r="B18" s="118"/>
      <c r="C18" s="118"/>
      <c r="D18" s="119"/>
      <c r="E18" s="118"/>
      <c r="F18" s="118"/>
      <c r="G18" s="120"/>
    </row>
    <row r="19" spans="1:10" s="80" customFormat="1" ht="28.5" customHeight="1">
      <c r="A19" s="117"/>
      <c r="B19" s="118"/>
      <c r="C19" s="118"/>
      <c r="D19" s="119"/>
      <c r="E19" s="118"/>
      <c r="F19" s="118"/>
      <c r="G19" s="120"/>
    </row>
    <row r="20" spans="1:10" s="80" customFormat="1" ht="28.5" customHeight="1">
      <c r="A20" s="121"/>
      <c r="B20" s="122"/>
      <c r="C20" s="123"/>
      <c r="D20" s="124"/>
      <c r="E20" s="123"/>
      <c r="F20" s="123"/>
      <c r="G20" s="125"/>
    </row>
    <row r="21" spans="1:10">
      <c r="G21" s="82"/>
    </row>
    <row r="22" spans="1:10" ht="13.5" thickBot="1">
      <c r="D22" s="83"/>
      <c r="E22" s="83"/>
      <c r="F22" s="83"/>
      <c r="G22" s="82"/>
    </row>
    <row r="23" spans="1:10">
      <c r="A23" s="282" t="s">
        <v>131</v>
      </c>
      <c r="B23" s="282"/>
      <c r="C23" s="282"/>
      <c r="D23" s="282"/>
      <c r="E23" s="282"/>
      <c r="F23" s="282"/>
      <c r="G23" s="282"/>
      <c r="H23" s="282"/>
    </row>
    <row r="26" spans="1:10">
      <c r="B26" s="96"/>
      <c r="D26" s="96"/>
      <c r="F26" s="96"/>
    </row>
    <row r="27" spans="1:10">
      <c r="B27" s="97" t="s">
        <v>55</v>
      </c>
      <c r="C27" s="97"/>
      <c r="D27" s="97" t="s">
        <v>56</v>
      </c>
      <c r="E27" s="97"/>
      <c r="F27" s="97" t="s">
        <v>57</v>
      </c>
    </row>
    <row r="28" spans="1:10">
      <c r="B28" s="4" t="s">
        <v>301</v>
      </c>
      <c r="D28" s="191" t="s">
        <v>297</v>
      </c>
      <c r="E28" s="193"/>
      <c r="F28" s="191" t="s">
        <v>299</v>
      </c>
      <c r="G28" s="192"/>
      <c r="H28" s="192"/>
      <c r="I28" s="192"/>
      <c r="J28" s="192"/>
    </row>
    <row r="29" spans="1:10">
      <c r="B29" s="195" t="s">
        <v>302</v>
      </c>
      <c r="D29" s="191" t="s">
        <v>298</v>
      </c>
      <c r="F29" s="195" t="s">
        <v>300</v>
      </c>
    </row>
  </sheetData>
  <sheetProtection insertRows="0"/>
  <mergeCells count="6">
    <mergeCell ref="A23:H23"/>
    <mergeCell ref="A1:G1"/>
    <mergeCell ref="A2:G2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122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6"/>
  <sheetViews>
    <sheetView zoomScaleNormal="100" workbookViewId="0">
      <selection activeCell="E35" sqref="E35"/>
    </sheetView>
  </sheetViews>
  <sheetFormatPr baseColWidth="10" defaultRowHeight="15"/>
  <cols>
    <col min="1" max="1" width="49.85546875" style="198" customWidth="1"/>
    <col min="2" max="3" width="20.7109375" style="198" customWidth="1"/>
    <col min="4" max="4" width="48.85546875" style="198" customWidth="1"/>
    <col min="5" max="5" width="20.7109375" style="198" customWidth="1"/>
    <col min="6" max="6" width="23.85546875" style="198" customWidth="1"/>
    <col min="7" max="7" width="14.28515625" style="196" bestFit="1" customWidth="1"/>
    <col min="8" max="8" width="14.140625" style="196" bestFit="1" customWidth="1"/>
    <col min="9" max="33" width="11.42578125" style="196"/>
    <col min="34" max="16384" width="11.42578125" style="198"/>
  </cols>
  <sheetData>
    <row r="1" spans="1:9" ht="15" customHeight="1">
      <c r="A1" s="318"/>
      <c r="B1" s="324" t="s">
        <v>134</v>
      </c>
      <c r="C1" s="324"/>
      <c r="D1" s="324"/>
      <c r="E1" s="324"/>
      <c r="F1" s="324"/>
    </row>
    <row r="2" spans="1:9" ht="15" customHeight="1">
      <c r="A2" s="318"/>
      <c r="B2" s="324" t="s">
        <v>135</v>
      </c>
      <c r="C2" s="324"/>
      <c r="D2" s="324"/>
      <c r="E2" s="324"/>
      <c r="F2" s="324"/>
    </row>
    <row r="3" spans="1:9" ht="15" customHeight="1">
      <c r="A3" s="318"/>
      <c r="B3" s="325" t="s">
        <v>303</v>
      </c>
      <c r="C3" s="325"/>
      <c r="D3" s="325"/>
      <c r="E3" s="325"/>
      <c r="F3" s="325"/>
    </row>
    <row r="4" spans="1:9" ht="15" customHeight="1">
      <c r="A4" s="318"/>
      <c r="B4" s="324" t="s">
        <v>304</v>
      </c>
      <c r="C4" s="324"/>
      <c r="D4" s="324"/>
      <c r="E4" s="324"/>
      <c r="F4" s="324"/>
    </row>
    <row r="5" spans="1:9" ht="15" customHeight="1">
      <c r="A5" s="323"/>
      <c r="B5" s="326" t="s">
        <v>305</v>
      </c>
      <c r="C5" s="326"/>
      <c r="D5" s="326"/>
      <c r="E5" s="326"/>
      <c r="F5" s="326"/>
    </row>
    <row r="6" spans="1:9" ht="4.5" customHeight="1">
      <c r="A6" s="197"/>
    </row>
    <row r="7" spans="1:9" ht="15.75" customHeight="1">
      <c r="A7" s="199" t="s">
        <v>116</v>
      </c>
      <c r="B7" s="200">
        <v>2023</v>
      </c>
      <c r="C7" s="201" t="s">
        <v>306</v>
      </c>
      <c r="D7" s="199" t="s">
        <v>116</v>
      </c>
      <c r="E7" s="200">
        <v>2023</v>
      </c>
      <c r="F7" s="201" t="s">
        <v>306</v>
      </c>
    </row>
    <row r="8" spans="1:9" ht="16.5" customHeight="1">
      <c r="A8" s="316" t="s">
        <v>307</v>
      </c>
      <c r="B8" s="316"/>
      <c r="C8" s="316"/>
      <c r="D8" s="316" t="s">
        <v>69</v>
      </c>
      <c r="E8" s="316"/>
      <c r="F8" s="316"/>
    </row>
    <row r="9" spans="1:9" ht="16.5" customHeight="1">
      <c r="A9" s="202" t="s">
        <v>70</v>
      </c>
      <c r="B9" s="203"/>
      <c r="C9" s="203"/>
      <c r="D9" s="202" t="s">
        <v>71</v>
      </c>
      <c r="E9" s="203"/>
      <c r="F9" s="203"/>
    </row>
    <row r="10" spans="1:9" ht="21" customHeight="1">
      <c r="A10" s="204" t="s">
        <v>72</v>
      </c>
      <c r="B10" s="205">
        <v>18531101</v>
      </c>
      <c r="C10" s="205">
        <v>18278805</v>
      </c>
      <c r="D10" s="204" t="s">
        <v>73</v>
      </c>
      <c r="E10" s="205">
        <v>5984196</v>
      </c>
      <c r="F10" s="205">
        <v>15316250.5</v>
      </c>
      <c r="H10" s="206"/>
      <c r="I10" s="207"/>
    </row>
    <row r="11" spans="1:9" ht="21" customHeight="1">
      <c r="A11" s="204" t="s">
        <v>74</v>
      </c>
      <c r="B11" s="205">
        <v>1292411.5</v>
      </c>
      <c r="C11" s="205">
        <v>768105</v>
      </c>
      <c r="D11" s="204" t="s">
        <v>75</v>
      </c>
      <c r="E11" s="208">
        <v>0</v>
      </c>
      <c r="F11" s="208">
        <v>0</v>
      </c>
    </row>
    <row r="12" spans="1:9" ht="21" customHeight="1">
      <c r="A12" s="204" t="s">
        <v>76</v>
      </c>
      <c r="B12" s="205">
        <v>875953.5</v>
      </c>
      <c r="C12" s="205">
        <v>0</v>
      </c>
      <c r="D12" s="204" t="s">
        <v>77</v>
      </c>
      <c r="E12" s="208">
        <v>0</v>
      </c>
      <c r="F12" s="208">
        <v>0</v>
      </c>
    </row>
    <row r="13" spans="1:9" ht="21" customHeight="1">
      <c r="A13" s="204" t="s">
        <v>308</v>
      </c>
      <c r="B13" s="208">
        <v>0</v>
      </c>
      <c r="C13" s="208">
        <v>0</v>
      </c>
      <c r="D13" s="204" t="s">
        <v>78</v>
      </c>
      <c r="E13" s="208">
        <v>0</v>
      </c>
      <c r="F13" s="208">
        <v>0</v>
      </c>
    </row>
    <row r="14" spans="1:9" ht="21" customHeight="1">
      <c r="A14" s="204" t="s">
        <v>79</v>
      </c>
      <c r="B14" s="208">
        <v>0</v>
      </c>
      <c r="C14" s="208">
        <v>0</v>
      </c>
      <c r="D14" s="204" t="s">
        <v>80</v>
      </c>
      <c r="E14" s="208">
        <v>0</v>
      </c>
      <c r="F14" s="208">
        <v>0</v>
      </c>
    </row>
    <row r="15" spans="1:9" ht="21" customHeight="1">
      <c r="A15" s="204" t="s">
        <v>81</v>
      </c>
      <c r="B15" s="208">
        <v>0</v>
      </c>
      <c r="C15" s="208">
        <v>0</v>
      </c>
      <c r="D15" s="204" t="s">
        <v>82</v>
      </c>
      <c r="E15" s="209">
        <v>447949</v>
      </c>
      <c r="F15" s="205">
        <v>330135.59999999998</v>
      </c>
    </row>
    <row r="16" spans="1:9" ht="21" customHeight="1">
      <c r="A16" s="204" t="s">
        <v>309</v>
      </c>
      <c r="B16" s="208">
        <v>0</v>
      </c>
      <c r="C16" s="208">
        <v>0</v>
      </c>
      <c r="D16" s="204" t="s">
        <v>83</v>
      </c>
      <c r="E16" s="208">
        <v>0</v>
      </c>
      <c r="F16" s="208">
        <v>0</v>
      </c>
    </row>
    <row r="17" spans="1:8" ht="21" customHeight="1">
      <c r="A17" s="210" t="s">
        <v>310</v>
      </c>
      <c r="B17" s="211">
        <f>SUM(B10:B16)</f>
        <v>20699466</v>
      </c>
      <c r="C17" s="212">
        <f>SUM(C10:C16)</f>
        <v>19046910</v>
      </c>
      <c r="D17" s="204" t="s">
        <v>84</v>
      </c>
      <c r="E17" s="208">
        <v>0</v>
      </c>
      <c r="F17" s="208">
        <v>0</v>
      </c>
    </row>
    <row r="18" spans="1:8" ht="15.75" customHeight="1">
      <c r="A18" s="202" t="s">
        <v>86</v>
      </c>
      <c r="B18" s="203"/>
      <c r="C18" s="203"/>
      <c r="D18" s="210" t="s">
        <v>85</v>
      </c>
      <c r="E18" s="211">
        <f>SUM(E10:E17)</f>
        <v>6432145</v>
      </c>
      <c r="F18" s="212">
        <f>SUM(F10:F17)</f>
        <v>15646386.1</v>
      </c>
    </row>
    <row r="19" spans="1:8" ht="15" customHeight="1">
      <c r="A19" s="204" t="s">
        <v>88</v>
      </c>
      <c r="B19" s="208">
        <v>0</v>
      </c>
      <c r="C19" s="208">
        <v>0</v>
      </c>
      <c r="D19" s="202" t="s">
        <v>87</v>
      </c>
      <c r="E19" s="203"/>
      <c r="F19" s="203"/>
    </row>
    <row r="20" spans="1:8" ht="21" customHeight="1">
      <c r="A20" s="204" t="s">
        <v>90</v>
      </c>
      <c r="B20" s="208">
        <v>0</v>
      </c>
      <c r="C20" s="208">
        <v>0</v>
      </c>
      <c r="D20" s="204" t="s">
        <v>89</v>
      </c>
      <c r="E20" s="208">
        <v>0</v>
      </c>
      <c r="F20" s="208">
        <v>0</v>
      </c>
    </row>
    <row r="21" spans="1:8" ht="21" customHeight="1">
      <c r="A21" s="204" t="s">
        <v>92</v>
      </c>
      <c r="B21" s="209">
        <v>1002529899</v>
      </c>
      <c r="C21" s="205">
        <v>978100553</v>
      </c>
      <c r="D21" s="204" t="s">
        <v>91</v>
      </c>
      <c r="E21" s="208">
        <v>0</v>
      </c>
      <c r="F21" s="208">
        <v>0</v>
      </c>
    </row>
    <row r="22" spans="1:8" ht="21" customHeight="1">
      <c r="A22" s="204" t="s">
        <v>94</v>
      </c>
      <c r="B22" s="209">
        <v>133844570</v>
      </c>
      <c r="C22" s="205">
        <v>139164265</v>
      </c>
      <c r="D22" s="204" t="s">
        <v>93</v>
      </c>
      <c r="E22" s="208">
        <v>0</v>
      </c>
      <c r="F22" s="208">
        <v>0</v>
      </c>
    </row>
    <row r="23" spans="1:8" ht="21" customHeight="1">
      <c r="A23" s="204" t="s">
        <v>96</v>
      </c>
      <c r="B23" s="209">
        <v>6595046</v>
      </c>
      <c r="C23" s="205">
        <v>6991766</v>
      </c>
      <c r="D23" s="204" t="s">
        <v>95</v>
      </c>
      <c r="E23" s="208">
        <v>0</v>
      </c>
      <c r="F23" s="208">
        <v>0</v>
      </c>
    </row>
    <row r="24" spans="1:8" ht="21" customHeight="1">
      <c r="A24" s="204" t="s">
        <v>98</v>
      </c>
      <c r="B24" s="209">
        <v>-204909117</v>
      </c>
      <c r="C24" s="205">
        <v>-201779378</v>
      </c>
      <c r="D24" s="204" t="s">
        <v>97</v>
      </c>
      <c r="E24" s="208">
        <v>0</v>
      </c>
      <c r="F24" s="208">
        <v>0</v>
      </c>
    </row>
    <row r="25" spans="1:8" ht="21" customHeight="1">
      <c r="A25" s="204" t="s">
        <v>100</v>
      </c>
      <c r="B25" s="208">
        <v>0</v>
      </c>
      <c r="C25" s="208">
        <v>0</v>
      </c>
      <c r="D25" s="204" t="s">
        <v>99</v>
      </c>
      <c r="E25" s="208">
        <v>0</v>
      </c>
      <c r="F25" s="208">
        <v>0</v>
      </c>
    </row>
    <row r="26" spans="1:8" ht="21" customHeight="1">
      <c r="A26" s="204" t="s">
        <v>101</v>
      </c>
      <c r="B26" s="208">
        <v>0</v>
      </c>
      <c r="C26" s="208">
        <v>0</v>
      </c>
      <c r="D26" s="210" t="s">
        <v>102</v>
      </c>
      <c r="E26" s="213">
        <v>0</v>
      </c>
      <c r="F26" s="213">
        <v>0</v>
      </c>
    </row>
    <row r="27" spans="1:8" ht="21" customHeight="1">
      <c r="A27" s="204" t="s">
        <v>103</v>
      </c>
      <c r="B27" s="208">
        <v>0</v>
      </c>
      <c r="C27" s="208">
        <v>0</v>
      </c>
      <c r="D27" s="214" t="s">
        <v>104</v>
      </c>
      <c r="E27" s="215">
        <f>+E18+E26</f>
        <v>6432145</v>
      </c>
      <c r="F27" s="216">
        <f>+F18+F26</f>
        <v>15646386.1</v>
      </c>
    </row>
    <row r="28" spans="1:8" ht="17.25" customHeight="1">
      <c r="A28" s="210" t="s">
        <v>311</v>
      </c>
      <c r="B28" s="211">
        <f>SUM(B19:B27)</f>
        <v>938060398</v>
      </c>
      <c r="C28" s="212">
        <f>SUM(C19:C27)</f>
        <v>922477206</v>
      </c>
      <c r="D28" s="217"/>
      <c r="E28" s="217"/>
      <c r="F28" s="217"/>
    </row>
    <row r="29" spans="1:8" ht="21" customHeight="1">
      <c r="A29" s="218" t="s">
        <v>105</v>
      </c>
      <c r="B29" s="219">
        <f>+B17+B28</f>
        <v>958759864</v>
      </c>
      <c r="C29" s="220">
        <f>+C17+C28</f>
        <v>941524116</v>
      </c>
      <c r="D29" s="317" t="s">
        <v>312</v>
      </c>
      <c r="E29" s="317"/>
      <c r="F29" s="317"/>
    </row>
    <row r="30" spans="1:8" ht="20.25" customHeight="1">
      <c r="A30" s="221"/>
      <c r="B30" s="221"/>
      <c r="C30" s="221"/>
      <c r="D30" s="222" t="s">
        <v>106</v>
      </c>
      <c r="E30" s="223">
        <f>SUM(E31:E33)</f>
        <v>357761319</v>
      </c>
      <c r="F30" s="224">
        <f>SUM(F31:F33)</f>
        <v>363782949</v>
      </c>
      <c r="G30" s="207"/>
      <c r="H30" s="207"/>
    </row>
    <row r="31" spans="1:8" ht="20.25" customHeight="1">
      <c r="A31" s="221"/>
      <c r="B31" s="221"/>
      <c r="C31" s="221"/>
      <c r="D31" s="204" t="s">
        <v>107</v>
      </c>
      <c r="E31" s="205">
        <v>357249419</v>
      </c>
      <c r="F31" s="205">
        <v>363271049</v>
      </c>
    </row>
    <row r="32" spans="1:8" ht="20.25" customHeight="1">
      <c r="A32" s="221"/>
      <c r="B32" s="221"/>
      <c r="C32" s="221"/>
      <c r="D32" s="204" t="s">
        <v>108</v>
      </c>
      <c r="E32" s="205">
        <v>511900</v>
      </c>
      <c r="F32" s="205">
        <v>511900</v>
      </c>
    </row>
    <row r="33" spans="1:8" ht="20.25" customHeight="1">
      <c r="A33" s="221"/>
      <c r="B33" s="221"/>
      <c r="C33" s="221"/>
      <c r="D33" s="204" t="s">
        <v>313</v>
      </c>
      <c r="E33" s="208">
        <v>0</v>
      </c>
      <c r="F33" s="208">
        <v>0</v>
      </c>
    </row>
    <row r="34" spans="1:8" ht="20.25" customHeight="1">
      <c r="A34" s="221"/>
      <c r="B34" s="221"/>
      <c r="C34" s="221"/>
      <c r="D34" s="222" t="s">
        <v>109</v>
      </c>
      <c r="E34" s="223">
        <f>SUM(E35:E39)</f>
        <v>594566400</v>
      </c>
      <c r="F34" s="224">
        <f>SUM(F35:F39)</f>
        <v>562094780</v>
      </c>
      <c r="G34" s="207"/>
      <c r="H34" s="207"/>
    </row>
    <row r="35" spans="1:8" ht="20.25" customHeight="1">
      <c r="A35" s="221"/>
      <c r="B35" s="221"/>
      <c r="C35" s="221"/>
      <c r="D35" s="204" t="s">
        <v>314</v>
      </c>
      <c r="E35" s="225">
        <v>9689502</v>
      </c>
      <c r="F35" s="225">
        <v>-1487875</v>
      </c>
    </row>
    <row r="36" spans="1:8" ht="20.25" customHeight="1">
      <c r="A36" s="221"/>
      <c r="B36" s="221"/>
      <c r="C36" s="221"/>
      <c r="D36" s="204" t="s">
        <v>110</v>
      </c>
      <c r="E36" s="205">
        <v>124019353</v>
      </c>
      <c r="F36" s="205">
        <v>127154456</v>
      </c>
    </row>
    <row r="37" spans="1:8" ht="20.25" customHeight="1">
      <c r="A37" s="221"/>
      <c r="B37" s="221"/>
      <c r="C37" s="221"/>
      <c r="D37" s="204" t="s">
        <v>111</v>
      </c>
      <c r="E37" s="205">
        <v>572314054</v>
      </c>
      <c r="F37" s="205">
        <v>547884708</v>
      </c>
    </row>
    <row r="38" spans="1:8" ht="20.25" customHeight="1">
      <c r="A38" s="221"/>
      <c r="B38" s="221"/>
      <c r="C38" s="221"/>
      <c r="D38" s="204" t="s">
        <v>112</v>
      </c>
      <c r="E38" s="205">
        <v>0</v>
      </c>
      <c r="F38" s="208">
        <v>0</v>
      </c>
    </row>
    <row r="39" spans="1:8" ht="20.25" customHeight="1">
      <c r="A39" s="221"/>
      <c r="B39" s="221"/>
      <c r="C39" s="221"/>
      <c r="D39" s="204" t="s">
        <v>113</v>
      </c>
      <c r="E39" s="205">
        <v>-111456509</v>
      </c>
      <c r="F39" s="205">
        <v>-111456509</v>
      </c>
    </row>
    <row r="40" spans="1:8" ht="20.25" customHeight="1">
      <c r="A40" s="221"/>
      <c r="B40" s="221"/>
      <c r="C40" s="221"/>
      <c r="D40" s="222" t="s">
        <v>315</v>
      </c>
      <c r="E40" s="226">
        <f>SUM(E41:E42)</f>
        <v>0</v>
      </c>
      <c r="F40" s="226">
        <f>SUM(F41:F42)</f>
        <v>0</v>
      </c>
    </row>
    <row r="41" spans="1:8" ht="20.25" customHeight="1">
      <c r="A41" s="221"/>
      <c r="B41" s="221"/>
      <c r="C41" s="221"/>
      <c r="D41" s="204" t="s">
        <v>114</v>
      </c>
      <c r="E41" s="208">
        <v>0</v>
      </c>
      <c r="F41" s="208">
        <v>0</v>
      </c>
    </row>
    <row r="42" spans="1:8" ht="20.25" customHeight="1">
      <c r="A42" s="221"/>
      <c r="B42" s="221"/>
      <c r="C42" s="221"/>
      <c r="D42" s="204" t="s">
        <v>115</v>
      </c>
      <c r="E42" s="208">
        <v>0</v>
      </c>
      <c r="F42" s="208">
        <v>0</v>
      </c>
    </row>
    <row r="43" spans="1:8" ht="20.25" customHeight="1">
      <c r="A43" s="221"/>
      <c r="B43" s="221"/>
      <c r="C43" s="221"/>
      <c r="D43" s="227" t="s">
        <v>316</v>
      </c>
      <c r="E43" s="215">
        <f>+E40+E34+E30</f>
        <v>952327719</v>
      </c>
      <c r="F43" s="216">
        <f>+F40+F34+F30+0.4</f>
        <v>925877729.39999998</v>
      </c>
      <c r="G43" s="228"/>
      <c r="H43" s="228"/>
    </row>
    <row r="44" spans="1:8" ht="4.5" customHeight="1">
      <c r="A44" s="221"/>
      <c r="B44" s="221"/>
      <c r="C44" s="221"/>
      <c r="D44" s="196"/>
      <c r="E44" s="196"/>
      <c r="F44" s="196"/>
    </row>
    <row r="45" spans="1:8" ht="21" customHeight="1">
      <c r="A45" s="221"/>
      <c r="B45" s="221"/>
      <c r="C45" s="221"/>
      <c r="D45" s="229" t="s">
        <v>317</v>
      </c>
      <c r="E45" s="219">
        <f>+E43+E27</f>
        <v>958759864</v>
      </c>
      <c r="F45" s="220">
        <f>+F43+F27</f>
        <v>941524115.5</v>
      </c>
      <c r="H45" s="230"/>
    </row>
    <row r="46" spans="1:8" ht="12.75" customHeight="1">
      <c r="A46" s="221"/>
      <c r="B46" s="221"/>
      <c r="C46" s="221"/>
      <c r="D46" s="318"/>
      <c r="E46" s="318"/>
      <c r="F46" s="318"/>
    </row>
    <row r="47" spans="1:8" s="233" customFormat="1" ht="11.25">
      <c r="A47" s="231"/>
      <c r="B47" s="232"/>
      <c r="C47" s="232"/>
    </row>
    <row r="48" spans="1:8" s="233" customFormat="1" ht="15.6" customHeight="1">
      <c r="A48" s="234" t="s">
        <v>214</v>
      </c>
      <c r="B48" s="319" t="s">
        <v>215</v>
      </c>
      <c r="C48" s="319"/>
      <c r="D48" s="320" t="s">
        <v>318</v>
      </c>
      <c r="E48" s="320"/>
      <c r="F48" s="320"/>
      <c r="G48" s="235"/>
    </row>
    <row r="49" spans="1:7" s="233" customFormat="1" ht="21.75" customHeight="1">
      <c r="A49" s="236" t="s">
        <v>217</v>
      </c>
      <c r="B49" s="322" t="s">
        <v>218</v>
      </c>
      <c r="C49" s="322"/>
      <c r="D49" s="321"/>
      <c r="E49" s="321"/>
      <c r="F49" s="321"/>
      <c r="G49" s="237"/>
    </row>
    <row r="50" spans="1:7" s="196" customFormat="1">
      <c r="F50" s="207"/>
    </row>
    <row r="51" spans="1:7" s="196" customFormat="1"/>
    <row r="52" spans="1:7" s="196" customFormat="1"/>
    <row r="53" spans="1:7" s="196" customFormat="1"/>
    <row r="54" spans="1:7" s="196" customFormat="1"/>
    <row r="55" spans="1:7" s="196" customFormat="1"/>
    <row r="56" spans="1:7" s="196" customFormat="1">
      <c r="E56" s="238">
        <f>+B29-E45</f>
        <v>0</v>
      </c>
      <c r="F56" s="238">
        <f>+F45-C29</f>
        <v>-0.5</v>
      </c>
      <c r="G56" s="239"/>
    </row>
    <row r="57" spans="1:7" s="196" customFormat="1"/>
    <row r="58" spans="1:7" s="196" customFormat="1"/>
    <row r="59" spans="1:7" s="196" customFormat="1"/>
    <row r="60" spans="1:7" s="196" customFormat="1"/>
    <row r="61" spans="1:7" s="196" customFormat="1"/>
    <row r="62" spans="1:7" s="196" customFormat="1"/>
    <row r="63" spans="1:7" s="196" customFormat="1"/>
    <row r="64" spans="1:7" s="196" customFormat="1"/>
    <row r="65" s="196" customFormat="1"/>
    <row r="66" s="196" customFormat="1"/>
    <row r="67" s="196" customFormat="1"/>
    <row r="68" s="196" customFormat="1"/>
    <row r="69" s="196" customFormat="1"/>
    <row r="70" s="196" customFormat="1"/>
    <row r="71" s="196" customFormat="1"/>
    <row r="72" s="196" customFormat="1"/>
    <row r="73" s="196" customFormat="1"/>
    <row r="74" s="196" customFormat="1"/>
    <row r="75" s="196" customFormat="1"/>
    <row r="76" s="196" customFormat="1"/>
    <row r="77" s="196" customFormat="1"/>
    <row r="78" s="196" customFormat="1"/>
    <row r="79" s="196" customFormat="1"/>
    <row r="80" s="196" customFormat="1"/>
    <row r="81" s="196" customFormat="1"/>
    <row r="82" s="196" customFormat="1"/>
    <row r="83" s="196" customFormat="1"/>
    <row r="84" s="196" customFormat="1"/>
    <row r="85" s="196" customFormat="1"/>
    <row r="86" s="196" customFormat="1"/>
    <row r="87" s="196" customFormat="1"/>
    <row r="88" s="196" customFormat="1"/>
    <row r="89" s="196" customFormat="1"/>
    <row r="90" s="196" customFormat="1"/>
    <row r="91" s="196" customFormat="1"/>
    <row r="92" s="196" customFormat="1"/>
    <row r="93" s="196" customFormat="1"/>
    <row r="94" s="196" customFormat="1"/>
    <row r="95" s="196" customFormat="1"/>
    <row r="96" s="196" customFormat="1"/>
    <row r="97" s="196" customFormat="1"/>
    <row r="98" s="196" customFormat="1"/>
    <row r="99" s="196" customFormat="1"/>
    <row r="100" s="196" customFormat="1"/>
    <row r="101" s="196" customFormat="1"/>
    <row r="102" s="196" customFormat="1"/>
    <row r="103" s="196" customFormat="1"/>
    <row r="104" s="196" customFormat="1"/>
    <row r="105" s="196" customFormat="1"/>
    <row r="106" s="196" customFormat="1"/>
    <row r="107" s="196" customFormat="1"/>
    <row r="108" s="196" customFormat="1"/>
    <row r="109" s="196" customFormat="1"/>
    <row r="110" s="196" customFormat="1"/>
    <row r="111" s="196" customFormat="1"/>
    <row r="112" s="196" customFormat="1"/>
    <row r="113" s="196" customFormat="1"/>
    <row r="114" s="196" customFormat="1"/>
    <row r="115" s="196" customFormat="1"/>
    <row r="116" s="196" customFormat="1"/>
    <row r="117" s="196" customFormat="1"/>
    <row r="118" s="196" customFormat="1"/>
    <row r="119" s="196" customFormat="1"/>
    <row r="120" s="196" customFormat="1"/>
    <row r="121" s="196" customFormat="1"/>
    <row r="122" s="196" customFormat="1"/>
    <row r="123" s="196" customFormat="1"/>
    <row r="124" s="196" customFormat="1"/>
    <row r="125" s="196" customFormat="1"/>
    <row r="126" s="196" customFormat="1"/>
  </sheetData>
  <mergeCells count="13">
    <mergeCell ref="A1:A5"/>
    <mergeCell ref="B1:F1"/>
    <mergeCell ref="B2:F2"/>
    <mergeCell ref="B3:F3"/>
    <mergeCell ref="B4:F4"/>
    <mergeCell ref="B5:F5"/>
    <mergeCell ref="A8:C8"/>
    <mergeCell ref="D8:F8"/>
    <mergeCell ref="D29:F29"/>
    <mergeCell ref="D46:F46"/>
    <mergeCell ref="B48:C48"/>
    <mergeCell ref="D48:F49"/>
    <mergeCell ref="B49:C49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workbookViewId="0">
      <selection activeCell="C28" sqref="C28"/>
    </sheetView>
  </sheetViews>
  <sheetFormatPr baseColWidth="10" defaultRowHeight="15"/>
  <cols>
    <col min="1" max="1" width="45.7109375" style="149" bestFit="1" customWidth="1"/>
    <col min="2" max="2" width="26" style="149" bestFit="1" customWidth="1"/>
    <col min="3" max="3" width="17.7109375" style="149" customWidth="1"/>
    <col min="4" max="4" width="16.28515625" style="149" customWidth="1"/>
    <col min="5" max="5" width="16.5703125" style="149" customWidth="1"/>
    <col min="6" max="6" width="16.28515625" style="149" customWidth="1"/>
    <col min="7" max="7" width="10.140625" style="149" customWidth="1"/>
    <col min="8" max="16384" width="11.42578125" style="149"/>
  </cols>
  <sheetData>
    <row r="1" spans="1:7" ht="15" customHeight="1">
      <c r="A1" s="328"/>
      <c r="B1" s="330" t="s">
        <v>134</v>
      </c>
      <c r="C1" s="330"/>
      <c r="D1" s="330"/>
      <c r="E1" s="330"/>
      <c r="F1" s="330"/>
      <c r="G1" s="330"/>
    </row>
    <row r="2" spans="1:7" ht="15" customHeight="1">
      <c r="A2" s="328"/>
      <c r="B2" s="330" t="s">
        <v>219</v>
      </c>
      <c r="C2" s="330"/>
      <c r="D2" s="330"/>
      <c r="E2" s="330"/>
      <c r="F2" s="330"/>
      <c r="G2" s="330"/>
    </row>
    <row r="3" spans="1:7" ht="15" customHeight="1">
      <c r="A3" s="328"/>
      <c r="B3" s="330" t="s">
        <v>135</v>
      </c>
      <c r="C3" s="330"/>
      <c r="D3" s="330"/>
      <c r="E3" s="330"/>
      <c r="F3" s="330"/>
      <c r="G3" s="330"/>
    </row>
    <row r="4" spans="1:7" ht="15" customHeight="1">
      <c r="A4" s="328"/>
      <c r="B4" s="330" t="s">
        <v>220</v>
      </c>
      <c r="C4" s="330"/>
      <c r="D4" s="330"/>
      <c r="E4" s="330"/>
      <c r="F4" s="330"/>
      <c r="G4" s="330"/>
    </row>
    <row r="5" spans="1:7" ht="15" customHeight="1">
      <c r="A5" s="328"/>
      <c r="B5" s="330" t="s">
        <v>221</v>
      </c>
      <c r="C5" s="330"/>
      <c r="D5" s="330"/>
      <c r="E5" s="330"/>
      <c r="F5" s="330"/>
      <c r="G5" s="330"/>
    </row>
    <row r="6" spans="1:7" ht="15" customHeight="1">
      <c r="A6" s="329"/>
      <c r="B6" s="331" t="s">
        <v>68</v>
      </c>
      <c r="C6" s="331"/>
      <c r="D6" s="331"/>
      <c r="E6" s="331"/>
      <c r="F6" s="331"/>
      <c r="G6" s="331"/>
    </row>
    <row r="7" spans="1:7">
      <c r="A7" s="150"/>
    </row>
    <row r="8" spans="1:7">
      <c r="A8" s="150"/>
    </row>
    <row r="9" spans="1:7">
      <c r="A9" s="150"/>
    </row>
    <row r="10" spans="1:7">
      <c r="A10" s="150"/>
    </row>
    <row r="11" spans="1:7" ht="9.75" customHeight="1">
      <c r="A11" s="332" t="s">
        <v>222</v>
      </c>
      <c r="B11" s="335" t="s">
        <v>223</v>
      </c>
      <c r="C11" s="336"/>
      <c r="D11" s="336"/>
      <c r="E11" s="336"/>
      <c r="F11" s="337"/>
      <c r="G11" s="338" t="s">
        <v>224</v>
      </c>
    </row>
    <row r="12" spans="1:7" ht="24" customHeight="1">
      <c r="A12" s="333"/>
      <c r="B12" s="151" t="s">
        <v>225</v>
      </c>
      <c r="C12" s="151" t="s">
        <v>226</v>
      </c>
      <c r="D12" s="151" t="s">
        <v>125</v>
      </c>
      <c r="E12" s="151" t="s">
        <v>126</v>
      </c>
      <c r="F12" s="151" t="s">
        <v>227</v>
      </c>
      <c r="G12" s="339"/>
    </row>
    <row r="13" spans="1:7" ht="15" customHeight="1">
      <c r="A13" s="334"/>
      <c r="B13" s="151" t="s">
        <v>228</v>
      </c>
      <c r="C13" s="151" t="s">
        <v>229</v>
      </c>
      <c r="D13" s="151" t="s">
        <v>230</v>
      </c>
      <c r="E13" s="151" t="s">
        <v>231</v>
      </c>
      <c r="F13" s="151" t="s">
        <v>232</v>
      </c>
      <c r="G13" s="151" t="s">
        <v>233</v>
      </c>
    </row>
    <row r="14" spans="1:7" ht="4.7" customHeight="1">
      <c r="A14" s="152"/>
      <c r="B14" s="153"/>
      <c r="C14" s="153"/>
      <c r="D14" s="153"/>
      <c r="E14" s="153"/>
      <c r="F14" s="153"/>
      <c r="G14" s="154"/>
    </row>
    <row r="15" spans="1:7" ht="21.75" customHeight="1">
      <c r="A15" s="155" t="s">
        <v>117</v>
      </c>
      <c r="B15" s="156">
        <v>0</v>
      </c>
      <c r="C15" s="156">
        <v>0</v>
      </c>
      <c r="D15" s="156">
        <v>0</v>
      </c>
      <c r="E15" s="156">
        <v>0</v>
      </c>
      <c r="F15" s="156">
        <v>0</v>
      </c>
      <c r="G15" s="157">
        <v>0</v>
      </c>
    </row>
    <row r="16" spans="1:7" ht="21.75" customHeight="1">
      <c r="A16" s="155" t="s">
        <v>234</v>
      </c>
      <c r="B16" s="156">
        <v>0</v>
      </c>
      <c r="C16" s="156">
        <v>0</v>
      </c>
      <c r="D16" s="156">
        <v>0</v>
      </c>
      <c r="E16" s="156">
        <v>0</v>
      </c>
      <c r="F16" s="156">
        <v>0</v>
      </c>
      <c r="G16" s="157">
        <v>0</v>
      </c>
    </row>
    <row r="17" spans="1:7" ht="21.75" customHeight="1">
      <c r="A17" s="155" t="s">
        <v>118</v>
      </c>
      <c r="B17" s="156">
        <v>0</v>
      </c>
      <c r="C17" s="156">
        <v>0</v>
      </c>
      <c r="D17" s="156">
        <v>0</v>
      </c>
      <c r="E17" s="156">
        <v>0</v>
      </c>
      <c r="F17" s="156">
        <v>0</v>
      </c>
      <c r="G17" s="157">
        <v>0</v>
      </c>
    </row>
    <row r="18" spans="1:7" ht="21.75" customHeight="1">
      <c r="A18" s="155" t="s">
        <v>119</v>
      </c>
      <c r="B18" s="156">
        <v>0</v>
      </c>
      <c r="C18" s="156">
        <v>0</v>
      </c>
      <c r="D18" s="156">
        <v>0</v>
      </c>
      <c r="E18" s="156">
        <v>0</v>
      </c>
      <c r="F18" s="156">
        <v>0</v>
      </c>
      <c r="G18" s="157">
        <v>0</v>
      </c>
    </row>
    <row r="19" spans="1:7" ht="21.75" customHeight="1">
      <c r="A19" s="155" t="s">
        <v>120</v>
      </c>
      <c r="B19" s="158">
        <v>135495</v>
      </c>
      <c r="C19" s="158">
        <v>122215</v>
      </c>
      <c r="D19" s="158">
        <v>257710</v>
      </c>
      <c r="E19" s="158">
        <v>201599</v>
      </c>
      <c r="F19" s="158">
        <v>201599</v>
      </c>
      <c r="G19" s="159">
        <v>66104</v>
      </c>
    </row>
    <row r="20" spans="1:7" ht="21.75" customHeight="1">
      <c r="A20" s="155" t="s">
        <v>121</v>
      </c>
      <c r="B20" s="156">
        <v>0</v>
      </c>
      <c r="C20" s="156">
        <v>0</v>
      </c>
      <c r="D20" s="156">
        <v>0</v>
      </c>
      <c r="E20" s="156">
        <v>0</v>
      </c>
      <c r="F20" s="156">
        <v>0</v>
      </c>
      <c r="G20" s="157">
        <v>0</v>
      </c>
    </row>
    <row r="21" spans="1:7" ht="21.75" customHeight="1">
      <c r="A21" s="155" t="s">
        <v>235</v>
      </c>
      <c r="B21" s="158">
        <v>72864505</v>
      </c>
      <c r="C21" s="158">
        <v>-122215</v>
      </c>
      <c r="D21" s="158">
        <v>72742290</v>
      </c>
      <c r="E21" s="158">
        <v>22399812</v>
      </c>
      <c r="F21" s="158">
        <v>22092947</v>
      </c>
      <c r="G21" s="159">
        <v>-50771558</v>
      </c>
    </row>
    <row r="22" spans="1:7" ht="21.75" customHeight="1">
      <c r="A22" s="155" t="s">
        <v>236</v>
      </c>
      <c r="B22" s="156">
        <v>0</v>
      </c>
      <c r="C22" s="156">
        <v>0</v>
      </c>
      <c r="D22" s="156">
        <v>0</v>
      </c>
      <c r="E22" s="156">
        <v>0</v>
      </c>
      <c r="F22" s="156">
        <v>0</v>
      </c>
      <c r="G22" s="157">
        <v>0</v>
      </c>
    </row>
    <row r="23" spans="1:7" ht="21.75" customHeight="1">
      <c r="A23" s="155" t="s">
        <v>237</v>
      </c>
      <c r="B23" s="158">
        <v>347294626</v>
      </c>
      <c r="C23" s="158">
        <v>3519698</v>
      </c>
      <c r="D23" s="158">
        <v>350814324</v>
      </c>
      <c r="E23" s="158">
        <v>75303867</v>
      </c>
      <c r="F23" s="158">
        <v>75303867</v>
      </c>
      <c r="G23" s="159">
        <v>-271990759</v>
      </c>
    </row>
    <row r="24" spans="1:7" ht="21.75" customHeight="1">
      <c r="A24" s="155" t="s">
        <v>238</v>
      </c>
      <c r="B24" s="156">
        <v>0</v>
      </c>
      <c r="C24" s="156">
        <v>0</v>
      </c>
      <c r="D24" s="156">
        <v>0</v>
      </c>
      <c r="E24" s="156">
        <v>0</v>
      </c>
      <c r="F24" s="156">
        <v>0</v>
      </c>
      <c r="G24" s="157">
        <v>0</v>
      </c>
    </row>
    <row r="25" spans="1:7" ht="21.75" customHeight="1">
      <c r="A25" s="160"/>
      <c r="B25" s="161"/>
      <c r="C25" s="161"/>
      <c r="D25" s="161"/>
      <c r="E25" s="161"/>
      <c r="F25" s="161"/>
      <c r="G25" s="162"/>
    </row>
    <row r="26" spans="1:7" ht="21.75" customHeight="1">
      <c r="A26" s="163" t="s">
        <v>11</v>
      </c>
      <c r="B26" s="164">
        <v>420294626</v>
      </c>
      <c r="C26" s="164">
        <v>3519698</v>
      </c>
      <c r="D26" s="164">
        <v>423814324</v>
      </c>
      <c r="E26" s="164">
        <v>97905278</v>
      </c>
      <c r="F26" s="164">
        <v>97598412</v>
      </c>
      <c r="G26" s="340">
        <v>-322696214</v>
      </c>
    </row>
    <row r="27" spans="1:7" ht="21.75" customHeight="1">
      <c r="A27" s="165"/>
      <c r="B27" s="153"/>
      <c r="C27" s="153"/>
      <c r="D27" s="154"/>
      <c r="E27" s="342" t="s">
        <v>239</v>
      </c>
      <c r="F27" s="343"/>
      <c r="G27" s="341"/>
    </row>
    <row r="28" spans="1:7" ht="21.75" customHeight="1">
      <c r="A28" s="166"/>
      <c r="B28" s="167"/>
      <c r="C28" s="167"/>
      <c r="D28" s="167"/>
      <c r="E28" s="327"/>
      <c r="F28" s="327"/>
      <c r="G28" s="153"/>
    </row>
    <row r="29" spans="1:7" ht="21.75" customHeight="1">
      <c r="A29" s="332" t="s">
        <v>240</v>
      </c>
      <c r="B29" s="335" t="s">
        <v>223</v>
      </c>
      <c r="C29" s="336"/>
      <c r="D29" s="336"/>
      <c r="E29" s="336"/>
      <c r="F29" s="337"/>
      <c r="G29" s="338" t="s">
        <v>224</v>
      </c>
    </row>
    <row r="30" spans="1:7" ht="21.75" customHeight="1">
      <c r="A30" s="333"/>
      <c r="B30" s="151" t="s">
        <v>225</v>
      </c>
      <c r="C30" s="151" t="s">
        <v>226</v>
      </c>
      <c r="D30" s="151" t="s">
        <v>125</v>
      </c>
      <c r="E30" s="151" t="s">
        <v>126</v>
      </c>
      <c r="F30" s="151" t="s">
        <v>227</v>
      </c>
      <c r="G30" s="339"/>
    </row>
    <row r="31" spans="1:7" ht="21.75" customHeight="1">
      <c r="A31" s="334"/>
      <c r="B31" s="151" t="s">
        <v>228</v>
      </c>
      <c r="C31" s="151" t="s">
        <v>229</v>
      </c>
      <c r="D31" s="151" t="s">
        <v>230</v>
      </c>
      <c r="E31" s="151" t="s">
        <v>231</v>
      </c>
      <c r="F31" s="151" t="s">
        <v>232</v>
      </c>
      <c r="G31" s="151" t="s">
        <v>233</v>
      </c>
    </row>
    <row r="32" spans="1:7" ht="21.75" customHeight="1">
      <c r="A32" s="152"/>
      <c r="B32" s="153"/>
      <c r="C32" s="153"/>
      <c r="D32" s="153"/>
      <c r="E32" s="153"/>
      <c r="F32" s="153"/>
      <c r="G32" s="154"/>
    </row>
    <row r="33" spans="1:7" ht="21.75" customHeight="1">
      <c r="A33" s="155" t="s">
        <v>241</v>
      </c>
      <c r="B33" s="156">
        <v>0</v>
      </c>
      <c r="C33" s="156">
        <v>0</v>
      </c>
      <c r="D33" s="156">
        <v>0</v>
      </c>
      <c r="E33" s="156">
        <v>0</v>
      </c>
      <c r="F33" s="156">
        <v>0</v>
      </c>
      <c r="G33" s="157">
        <v>0</v>
      </c>
    </row>
    <row r="34" spans="1:7" ht="21.75" customHeight="1">
      <c r="A34" s="168" t="s">
        <v>117</v>
      </c>
      <c r="B34" s="169">
        <v>0</v>
      </c>
      <c r="C34" s="169">
        <v>0</v>
      </c>
      <c r="D34" s="169">
        <v>0</v>
      </c>
      <c r="E34" s="169">
        <v>0</v>
      </c>
      <c r="F34" s="169">
        <v>0</v>
      </c>
      <c r="G34" s="170">
        <v>0</v>
      </c>
    </row>
    <row r="35" spans="1:7" ht="21.75" customHeight="1">
      <c r="A35" s="168" t="s">
        <v>234</v>
      </c>
      <c r="B35" s="169">
        <v>0</v>
      </c>
      <c r="C35" s="169">
        <v>0</v>
      </c>
      <c r="D35" s="169">
        <v>0</v>
      </c>
      <c r="E35" s="169">
        <v>0</v>
      </c>
      <c r="F35" s="169">
        <v>0</v>
      </c>
      <c r="G35" s="170">
        <v>0</v>
      </c>
    </row>
    <row r="36" spans="1:7" ht="21.75" customHeight="1">
      <c r="A36" s="168" t="s">
        <v>118</v>
      </c>
      <c r="B36" s="169">
        <v>0</v>
      </c>
      <c r="C36" s="169">
        <v>0</v>
      </c>
      <c r="D36" s="169">
        <v>0</v>
      </c>
      <c r="E36" s="169">
        <v>0</v>
      </c>
      <c r="F36" s="169">
        <v>0</v>
      </c>
      <c r="G36" s="170">
        <v>0</v>
      </c>
    </row>
    <row r="37" spans="1:7" ht="21.75" customHeight="1">
      <c r="A37" s="168" t="s">
        <v>119</v>
      </c>
      <c r="B37" s="169">
        <v>0</v>
      </c>
      <c r="C37" s="169">
        <v>0</v>
      </c>
      <c r="D37" s="169">
        <v>0</v>
      </c>
      <c r="E37" s="169">
        <v>0</v>
      </c>
      <c r="F37" s="169">
        <v>0</v>
      </c>
      <c r="G37" s="170">
        <v>0</v>
      </c>
    </row>
    <row r="38" spans="1:7" ht="21.75" customHeight="1">
      <c r="A38" s="168" t="s">
        <v>242</v>
      </c>
      <c r="B38" s="169">
        <v>0</v>
      </c>
      <c r="C38" s="169">
        <v>0</v>
      </c>
      <c r="D38" s="169">
        <v>0</v>
      </c>
      <c r="E38" s="169">
        <v>0</v>
      </c>
      <c r="F38" s="169">
        <v>0</v>
      </c>
      <c r="G38" s="170">
        <v>0</v>
      </c>
    </row>
    <row r="39" spans="1:7" ht="21.75" customHeight="1">
      <c r="A39" s="168" t="s">
        <v>243</v>
      </c>
      <c r="B39" s="169">
        <v>0</v>
      </c>
      <c r="C39" s="169">
        <v>0</v>
      </c>
      <c r="D39" s="169">
        <v>0</v>
      </c>
      <c r="E39" s="169">
        <v>0</v>
      </c>
      <c r="F39" s="169">
        <v>0</v>
      </c>
      <c r="G39" s="170">
        <v>0</v>
      </c>
    </row>
    <row r="40" spans="1:7" ht="21.75" customHeight="1">
      <c r="A40" s="168" t="s">
        <v>236</v>
      </c>
      <c r="B40" s="169">
        <v>0</v>
      </c>
      <c r="C40" s="169">
        <v>0</v>
      </c>
      <c r="D40" s="169">
        <v>0</v>
      </c>
      <c r="E40" s="169">
        <v>0</v>
      </c>
      <c r="F40" s="169">
        <v>0</v>
      </c>
      <c r="G40" s="170">
        <v>0</v>
      </c>
    </row>
    <row r="41" spans="1:7" ht="21.75" customHeight="1">
      <c r="A41" s="168" t="s">
        <v>237</v>
      </c>
      <c r="B41" s="169">
        <v>0</v>
      </c>
      <c r="C41" s="169">
        <v>0</v>
      </c>
      <c r="D41" s="169">
        <v>0</v>
      </c>
      <c r="E41" s="169">
        <v>0</v>
      </c>
      <c r="F41" s="169">
        <v>0</v>
      </c>
      <c r="G41" s="170">
        <v>0</v>
      </c>
    </row>
    <row r="42" spans="1:7" ht="21.75" customHeight="1">
      <c r="A42" s="155" t="s">
        <v>244</v>
      </c>
      <c r="B42" s="158">
        <v>420294626</v>
      </c>
      <c r="C42" s="158">
        <v>3519698</v>
      </c>
      <c r="D42" s="158">
        <v>423814324</v>
      </c>
      <c r="E42" s="158">
        <v>97905278</v>
      </c>
      <c r="F42" s="158">
        <v>97598412</v>
      </c>
      <c r="G42" s="159">
        <v>-322696214</v>
      </c>
    </row>
    <row r="43" spans="1:7" ht="21.75" customHeight="1">
      <c r="A43" s="168" t="s">
        <v>234</v>
      </c>
      <c r="B43" s="169">
        <v>0</v>
      </c>
      <c r="C43" s="169">
        <v>0</v>
      </c>
      <c r="D43" s="169">
        <v>0</v>
      </c>
      <c r="E43" s="169">
        <v>0</v>
      </c>
      <c r="F43" s="169">
        <v>0</v>
      </c>
      <c r="G43" s="170">
        <v>0</v>
      </c>
    </row>
    <row r="44" spans="1:7" ht="21.75" customHeight="1">
      <c r="A44" s="168" t="s">
        <v>242</v>
      </c>
      <c r="B44" s="171">
        <v>135495</v>
      </c>
      <c r="C44" s="171">
        <v>122215</v>
      </c>
      <c r="D44" s="171">
        <v>257710</v>
      </c>
      <c r="E44" s="171">
        <v>201599</v>
      </c>
      <c r="F44" s="171">
        <v>201599</v>
      </c>
      <c r="G44" s="172">
        <v>66104</v>
      </c>
    </row>
    <row r="45" spans="1:7" ht="21.75" customHeight="1">
      <c r="A45" s="168" t="s">
        <v>245</v>
      </c>
      <c r="B45" s="171">
        <v>72864505</v>
      </c>
      <c r="C45" s="171">
        <v>-122215</v>
      </c>
      <c r="D45" s="171">
        <v>72742290</v>
      </c>
      <c r="E45" s="171">
        <v>22399812</v>
      </c>
      <c r="F45" s="171">
        <v>22092947</v>
      </c>
      <c r="G45" s="172">
        <v>-50771558</v>
      </c>
    </row>
    <row r="46" spans="1:7" ht="21.75" customHeight="1">
      <c r="A46" s="168" t="s">
        <v>237</v>
      </c>
      <c r="B46" s="171">
        <v>347294626</v>
      </c>
      <c r="C46" s="171">
        <v>3519698</v>
      </c>
      <c r="D46" s="171">
        <v>350814324</v>
      </c>
      <c r="E46" s="171">
        <v>75303867</v>
      </c>
      <c r="F46" s="171">
        <v>75303867</v>
      </c>
      <c r="G46" s="172">
        <v>-271990759</v>
      </c>
    </row>
    <row r="47" spans="1:7" ht="21.75" customHeight="1">
      <c r="A47" s="155" t="s">
        <v>246</v>
      </c>
      <c r="B47" s="156">
        <v>0</v>
      </c>
      <c r="C47" s="156">
        <v>0</v>
      </c>
      <c r="D47" s="156">
        <v>0</v>
      </c>
      <c r="E47" s="156">
        <v>0</v>
      </c>
      <c r="F47" s="156">
        <v>0</v>
      </c>
      <c r="G47" s="157">
        <v>0</v>
      </c>
    </row>
    <row r="48" spans="1:7" ht="10.5" customHeight="1">
      <c r="A48" s="168" t="s">
        <v>238</v>
      </c>
      <c r="B48" s="169">
        <v>0</v>
      </c>
      <c r="C48" s="169">
        <v>0</v>
      </c>
      <c r="D48" s="169">
        <v>0</v>
      </c>
      <c r="E48" s="169">
        <v>0</v>
      </c>
      <c r="F48" s="169">
        <v>0</v>
      </c>
      <c r="G48" s="170">
        <v>0</v>
      </c>
    </row>
    <row r="49" spans="1:7" ht="10.5" customHeight="1">
      <c r="A49" s="160"/>
      <c r="B49" s="161"/>
      <c r="C49" s="161"/>
      <c r="D49" s="161"/>
      <c r="E49" s="161"/>
      <c r="F49" s="161"/>
      <c r="G49" s="162"/>
    </row>
    <row r="50" spans="1:7" ht="15" customHeight="1">
      <c r="A50" s="163" t="s">
        <v>11</v>
      </c>
      <c r="B50" s="164">
        <v>420294626</v>
      </c>
      <c r="C50" s="164">
        <v>3519698</v>
      </c>
      <c r="D50" s="164">
        <v>423814324</v>
      </c>
      <c r="E50" s="164">
        <v>97905278</v>
      </c>
      <c r="F50" s="164">
        <v>97598412</v>
      </c>
      <c r="G50" s="340">
        <v>-322696214</v>
      </c>
    </row>
    <row r="51" spans="1:7" ht="11.25" customHeight="1">
      <c r="A51" s="165"/>
      <c r="B51" s="153"/>
      <c r="C51" s="153"/>
      <c r="D51" s="154"/>
      <c r="E51" s="342" t="s">
        <v>239</v>
      </c>
      <c r="F51" s="343"/>
      <c r="G51" s="341"/>
    </row>
    <row r="52" spans="1:7" ht="7.35" customHeight="1">
      <c r="A52" s="166"/>
      <c r="B52" s="167"/>
      <c r="C52" s="167"/>
      <c r="D52" s="167"/>
      <c r="E52" s="346"/>
      <c r="F52" s="346"/>
      <c r="G52" s="153"/>
    </row>
    <row r="53" spans="1:7">
      <c r="A53" s="173" t="s">
        <v>247</v>
      </c>
    </row>
    <row r="54" spans="1:7">
      <c r="A54" s="173" t="s">
        <v>248</v>
      </c>
    </row>
    <row r="55" spans="1:7">
      <c r="A55" s="173" t="s">
        <v>249</v>
      </c>
    </row>
    <row r="56" spans="1:7">
      <c r="A56" s="174"/>
    </row>
    <row r="57" spans="1:7">
      <c r="A57" s="174"/>
    </row>
    <row r="58" spans="1:7" ht="15.75" customHeight="1">
      <c r="A58" s="175" t="s">
        <v>214</v>
      </c>
      <c r="B58" s="175" t="s">
        <v>215</v>
      </c>
      <c r="C58" s="344" t="s">
        <v>216</v>
      </c>
      <c r="D58" s="344"/>
      <c r="E58" s="344"/>
      <c r="F58" s="344"/>
    </row>
    <row r="59" spans="1:7" ht="10.7" customHeight="1">
      <c r="A59" s="176" t="s">
        <v>217</v>
      </c>
      <c r="B59" s="176" t="s">
        <v>218</v>
      </c>
      <c r="C59" s="345"/>
      <c r="D59" s="345"/>
      <c r="E59" s="345"/>
      <c r="F59" s="345"/>
    </row>
  </sheetData>
  <mergeCells count="20">
    <mergeCell ref="C58:F59"/>
    <mergeCell ref="A29:A31"/>
    <mergeCell ref="B29:F29"/>
    <mergeCell ref="G29:G30"/>
    <mergeCell ref="G50:G51"/>
    <mergeCell ref="E51:F51"/>
    <mergeCell ref="E52:F52"/>
    <mergeCell ref="E28:F28"/>
    <mergeCell ref="A1:A6"/>
    <mergeCell ref="B1:G1"/>
    <mergeCell ref="B2:G2"/>
    <mergeCell ref="B3:G3"/>
    <mergeCell ref="B4:G4"/>
    <mergeCell ref="B5:G5"/>
    <mergeCell ref="B6:G6"/>
    <mergeCell ref="A11:A13"/>
    <mergeCell ref="B11:F11"/>
    <mergeCell ref="G11:G12"/>
    <mergeCell ref="G26:G27"/>
    <mergeCell ref="E27:F27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workbookViewId="0">
      <selection activeCell="C113" sqref="C113"/>
    </sheetView>
  </sheetViews>
  <sheetFormatPr baseColWidth="10" defaultRowHeight="15"/>
  <cols>
    <col min="1" max="1" width="45.7109375" style="128" bestFit="1" customWidth="1"/>
    <col min="2" max="2" width="26" style="128" bestFit="1" customWidth="1"/>
    <col min="3" max="3" width="42.42578125" style="128" customWidth="1"/>
    <col min="4" max="4" width="16.140625" style="128" customWidth="1"/>
    <col min="5" max="5" width="16.42578125" style="128" customWidth="1"/>
    <col min="6" max="6" width="14.7109375" style="128" customWidth="1"/>
    <col min="7" max="7" width="10.7109375" style="128" customWidth="1"/>
    <col min="8" max="16384" width="11.42578125" style="128"/>
  </cols>
  <sheetData>
    <row r="1" spans="1:7" ht="15" customHeight="1">
      <c r="A1" s="355"/>
      <c r="B1" s="357" t="s">
        <v>134</v>
      </c>
      <c r="C1" s="357"/>
      <c r="D1" s="357"/>
      <c r="E1" s="357"/>
      <c r="F1" s="357"/>
      <c r="G1" s="357"/>
    </row>
    <row r="2" spans="1:7" ht="15" customHeight="1">
      <c r="A2" s="355"/>
      <c r="B2" s="358"/>
      <c r="C2" s="358"/>
      <c r="D2" s="358"/>
      <c r="E2" s="358"/>
      <c r="F2" s="358"/>
      <c r="G2" s="358"/>
    </row>
    <row r="3" spans="1:7" ht="15" customHeight="1">
      <c r="A3" s="355"/>
      <c r="B3" s="357" t="s">
        <v>135</v>
      </c>
      <c r="C3" s="357"/>
      <c r="D3" s="357"/>
      <c r="E3" s="357"/>
      <c r="F3" s="357"/>
      <c r="G3" s="357"/>
    </row>
    <row r="4" spans="1:7" ht="15" customHeight="1">
      <c r="A4" s="355"/>
      <c r="B4" s="357" t="s">
        <v>136</v>
      </c>
      <c r="C4" s="357"/>
      <c r="D4" s="357"/>
      <c r="E4" s="357"/>
      <c r="F4" s="357"/>
      <c r="G4" s="357"/>
    </row>
    <row r="5" spans="1:7" ht="15" customHeight="1">
      <c r="A5" s="355"/>
      <c r="B5" s="357" t="s">
        <v>137</v>
      </c>
      <c r="C5" s="357"/>
      <c r="D5" s="357"/>
      <c r="E5" s="357"/>
      <c r="F5" s="357"/>
      <c r="G5" s="357"/>
    </row>
    <row r="6" spans="1:7" ht="15" customHeight="1">
      <c r="A6" s="355"/>
      <c r="B6" s="357" t="s">
        <v>138</v>
      </c>
      <c r="C6" s="357"/>
      <c r="D6" s="357"/>
      <c r="E6" s="357"/>
      <c r="F6" s="357"/>
      <c r="G6" s="357"/>
    </row>
    <row r="7" spans="1:7" ht="15" customHeight="1">
      <c r="A7" s="356"/>
      <c r="B7" s="359" t="s">
        <v>68</v>
      </c>
      <c r="C7" s="359"/>
      <c r="D7" s="359"/>
      <c r="E7" s="359"/>
      <c r="F7" s="359"/>
      <c r="G7" s="359"/>
    </row>
    <row r="8" spans="1:7">
      <c r="A8" s="129"/>
    </row>
    <row r="9" spans="1:7">
      <c r="A9" s="129"/>
    </row>
    <row r="10" spans="1:7">
      <c r="A10" s="129"/>
    </row>
    <row r="11" spans="1:7">
      <c r="A11" s="129"/>
    </row>
    <row r="12" spans="1:7" ht="15.6" customHeight="1">
      <c r="A12" s="347" t="s">
        <v>116</v>
      </c>
      <c r="B12" s="350" t="s">
        <v>122</v>
      </c>
      <c r="C12" s="351"/>
      <c r="D12" s="351"/>
      <c r="E12" s="351"/>
      <c r="F12" s="352"/>
      <c r="G12" s="347" t="s">
        <v>123</v>
      </c>
    </row>
    <row r="13" spans="1:7" ht="15.6" customHeight="1">
      <c r="A13" s="348"/>
      <c r="B13" s="130" t="s">
        <v>124</v>
      </c>
      <c r="C13" s="130" t="s">
        <v>139</v>
      </c>
      <c r="D13" s="130" t="s">
        <v>125</v>
      </c>
      <c r="E13" s="130" t="s">
        <v>126</v>
      </c>
      <c r="F13" s="130" t="s">
        <v>127</v>
      </c>
      <c r="G13" s="349"/>
    </row>
    <row r="14" spans="1:7" ht="15.6" customHeight="1">
      <c r="A14" s="349"/>
      <c r="B14" s="130">
        <v>1</v>
      </c>
      <c r="C14" s="130">
        <v>2</v>
      </c>
      <c r="D14" s="130" t="s">
        <v>140</v>
      </c>
      <c r="E14" s="130">
        <v>4</v>
      </c>
      <c r="F14" s="130">
        <v>5</v>
      </c>
      <c r="G14" s="130" t="s">
        <v>141</v>
      </c>
    </row>
    <row r="15" spans="1:7" ht="24.2" customHeight="1">
      <c r="A15" s="131" t="s">
        <v>142</v>
      </c>
      <c r="B15" s="132">
        <v>300110210</v>
      </c>
      <c r="C15" s="132">
        <v>2427084</v>
      </c>
      <c r="D15" s="132">
        <v>302537294</v>
      </c>
      <c r="E15" s="132">
        <v>58461364</v>
      </c>
      <c r="F15" s="132">
        <v>58461364</v>
      </c>
      <c r="G15" s="133">
        <v>244075930</v>
      </c>
    </row>
    <row r="16" spans="1:7" ht="24.2" customHeight="1">
      <c r="A16" s="134" t="s">
        <v>143</v>
      </c>
      <c r="B16" s="135">
        <v>152703852</v>
      </c>
      <c r="C16" s="135">
        <v>1227201</v>
      </c>
      <c r="D16" s="135">
        <v>153931053</v>
      </c>
      <c r="E16" s="135">
        <v>37640161</v>
      </c>
      <c r="F16" s="135">
        <v>37640161</v>
      </c>
      <c r="G16" s="136">
        <v>116290892</v>
      </c>
    </row>
    <row r="17" spans="1:7" ht="24.2" customHeight="1">
      <c r="A17" s="134" t="s">
        <v>144</v>
      </c>
      <c r="B17" s="135">
        <v>4881530</v>
      </c>
      <c r="C17" s="137">
        <v>0</v>
      </c>
      <c r="D17" s="135">
        <v>4881530</v>
      </c>
      <c r="E17" s="135">
        <v>1013993</v>
      </c>
      <c r="F17" s="135">
        <v>1013993</v>
      </c>
      <c r="G17" s="136">
        <v>3867537</v>
      </c>
    </row>
    <row r="18" spans="1:7" ht="24.2" customHeight="1">
      <c r="A18" s="134" t="s">
        <v>145</v>
      </c>
      <c r="B18" s="135">
        <v>53260816</v>
      </c>
      <c r="C18" s="135">
        <v>1199883</v>
      </c>
      <c r="D18" s="135">
        <v>54460699</v>
      </c>
      <c r="E18" s="135">
        <v>2238632</v>
      </c>
      <c r="F18" s="135">
        <v>2238632</v>
      </c>
      <c r="G18" s="136">
        <v>52222067</v>
      </c>
    </row>
    <row r="19" spans="1:7" ht="24.2" customHeight="1">
      <c r="A19" s="134" t="s">
        <v>146</v>
      </c>
      <c r="B19" s="135">
        <v>32950785</v>
      </c>
      <c r="C19" s="137">
        <v>0</v>
      </c>
      <c r="D19" s="135">
        <v>32950785</v>
      </c>
      <c r="E19" s="135">
        <v>8808883</v>
      </c>
      <c r="F19" s="135">
        <v>8808883</v>
      </c>
      <c r="G19" s="136">
        <v>24141902</v>
      </c>
    </row>
    <row r="20" spans="1:7" ht="24.2" customHeight="1">
      <c r="A20" s="134" t="s">
        <v>147</v>
      </c>
      <c r="B20" s="135">
        <v>49428109</v>
      </c>
      <c r="C20" s="137">
        <v>0</v>
      </c>
      <c r="D20" s="135">
        <v>49428109</v>
      </c>
      <c r="E20" s="135">
        <v>7237847</v>
      </c>
      <c r="F20" s="135">
        <v>7237847</v>
      </c>
      <c r="G20" s="136">
        <v>42190262</v>
      </c>
    </row>
    <row r="21" spans="1:7" ht="24.2" customHeight="1">
      <c r="A21" s="134" t="s">
        <v>148</v>
      </c>
      <c r="B21" s="137">
        <v>0</v>
      </c>
      <c r="C21" s="137">
        <v>0</v>
      </c>
      <c r="D21" s="137">
        <v>0</v>
      </c>
      <c r="E21" s="137">
        <v>0</v>
      </c>
      <c r="F21" s="137">
        <v>0</v>
      </c>
      <c r="G21" s="138">
        <v>0</v>
      </c>
    </row>
    <row r="22" spans="1:7" ht="24.2" customHeight="1">
      <c r="A22" s="134" t="s">
        <v>149</v>
      </c>
      <c r="B22" s="135">
        <v>6885118</v>
      </c>
      <c r="C22" s="137">
        <v>0</v>
      </c>
      <c r="D22" s="135">
        <v>6885118</v>
      </c>
      <c r="E22" s="135">
        <v>1521846</v>
      </c>
      <c r="F22" s="135">
        <v>1521846</v>
      </c>
      <c r="G22" s="136">
        <v>5363272</v>
      </c>
    </row>
    <row r="23" spans="1:7" ht="24.2" customHeight="1">
      <c r="A23" s="131" t="s">
        <v>150</v>
      </c>
      <c r="B23" s="132">
        <v>3958539</v>
      </c>
      <c r="C23" s="132">
        <v>64292</v>
      </c>
      <c r="D23" s="132">
        <v>4022831</v>
      </c>
      <c r="E23" s="132">
        <v>230345</v>
      </c>
      <c r="F23" s="132">
        <v>230345</v>
      </c>
      <c r="G23" s="133">
        <v>3792486</v>
      </c>
    </row>
    <row r="24" spans="1:7" ht="24.2" customHeight="1">
      <c r="A24" s="134" t="s">
        <v>151</v>
      </c>
      <c r="B24" s="135">
        <v>1442153</v>
      </c>
      <c r="C24" s="137">
        <v>0</v>
      </c>
      <c r="D24" s="135">
        <v>1442153</v>
      </c>
      <c r="E24" s="135">
        <v>36154</v>
      </c>
      <c r="F24" s="135">
        <v>36154</v>
      </c>
      <c r="G24" s="136">
        <v>1405999</v>
      </c>
    </row>
    <row r="25" spans="1:7" ht="24.2" customHeight="1">
      <c r="A25" s="134" t="s">
        <v>152</v>
      </c>
      <c r="B25" s="135">
        <v>194699</v>
      </c>
      <c r="C25" s="135">
        <v>32548</v>
      </c>
      <c r="D25" s="135">
        <v>227247</v>
      </c>
      <c r="E25" s="135">
        <v>82275</v>
      </c>
      <c r="F25" s="135">
        <v>82275</v>
      </c>
      <c r="G25" s="136">
        <v>144972</v>
      </c>
    </row>
    <row r="26" spans="1:7" ht="24.2" customHeight="1">
      <c r="A26" s="134" t="s">
        <v>153</v>
      </c>
      <c r="B26" s="137">
        <v>0</v>
      </c>
      <c r="C26" s="137">
        <v>0</v>
      </c>
      <c r="D26" s="137">
        <v>0</v>
      </c>
      <c r="E26" s="137">
        <v>0</v>
      </c>
      <c r="F26" s="137">
        <v>0</v>
      </c>
      <c r="G26" s="138">
        <v>0</v>
      </c>
    </row>
    <row r="27" spans="1:7" ht="24.2" customHeight="1">
      <c r="A27" s="134" t="s">
        <v>154</v>
      </c>
      <c r="B27" s="135">
        <v>282643</v>
      </c>
      <c r="C27" s="135">
        <v>31744</v>
      </c>
      <c r="D27" s="135">
        <v>314387</v>
      </c>
      <c r="E27" s="135">
        <v>63079</v>
      </c>
      <c r="F27" s="135">
        <v>63079</v>
      </c>
      <c r="G27" s="136">
        <v>251307</v>
      </c>
    </row>
    <row r="28" spans="1:7" ht="24.2" customHeight="1">
      <c r="A28" s="134" t="s">
        <v>155</v>
      </c>
      <c r="B28" s="135">
        <v>308125</v>
      </c>
      <c r="C28" s="137">
        <v>0</v>
      </c>
      <c r="D28" s="135">
        <v>308125</v>
      </c>
      <c r="E28" s="137">
        <v>610</v>
      </c>
      <c r="F28" s="137">
        <v>610</v>
      </c>
      <c r="G28" s="136">
        <v>307515</v>
      </c>
    </row>
    <row r="29" spans="1:7" ht="24.2" customHeight="1">
      <c r="A29" s="134" t="s">
        <v>156</v>
      </c>
      <c r="B29" s="135">
        <v>455000</v>
      </c>
      <c r="C29" s="137">
        <v>0</v>
      </c>
      <c r="D29" s="135">
        <v>455000</v>
      </c>
      <c r="E29" s="137">
        <v>0</v>
      </c>
      <c r="F29" s="137">
        <v>0</v>
      </c>
      <c r="G29" s="136">
        <v>455000</v>
      </c>
    </row>
    <row r="30" spans="1:7" ht="24.2" customHeight="1">
      <c r="A30" s="134" t="s">
        <v>157</v>
      </c>
      <c r="B30" s="135">
        <v>1063789</v>
      </c>
      <c r="C30" s="137">
        <v>0</v>
      </c>
      <c r="D30" s="135">
        <v>1063789</v>
      </c>
      <c r="E30" s="135">
        <v>20872</v>
      </c>
      <c r="F30" s="135">
        <v>20872</v>
      </c>
      <c r="G30" s="136">
        <v>1042917</v>
      </c>
    </row>
    <row r="31" spans="1:7" ht="24.2" customHeight="1">
      <c r="A31" s="134" t="s">
        <v>158</v>
      </c>
      <c r="B31" s="137">
        <v>0</v>
      </c>
      <c r="C31" s="137">
        <v>0</v>
      </c>
      <c r="D31" s="137">
        <v>0</v>
      </c>
      <c r="E31" s="137">
        <v>0</v>
      </c>
      <c r="F31" s="137">
        <v>0</v>
      </c>
      <c r="G31" s="138">
        <v>0</v>
      </c>
    </row>
    <row r="32" spans="1:7" ht="24.2" customHeight="1">
      <c r="A32" s="134" t="s">
        <v>159</v>
      </c>
      <c r="B32" s="135">
        <v>212130</v>
      </c>
      <c r="C32" s="137">
        <v>0</v>
      </c>
      <c r="D32" s="135">
        <v>212130</v>
      </c>
      <c r="E32" s="135">
        <v>27355</v>
      </c>
      <c r="F32" s="135">
        <v>27355</v>
      </c>
      <c r="G32" s="136">
        <v>184775</v>
      </c>
    </row>
    <row r="33" spans="1:7" ht="24.2" customHeight="1">
      <c r="A33" s="131" t="s">
        <v>160</v>
      </c>
      <c r="B33" s="132">
        <v>61818169</v>
      </c>
      <c r="C33" s="132">
        <v>1028322</v>
      </c>
      <c r="D33" s="132">
        <v>62846491</v>
      </c>
      <c r="E33" s="132">
        <v>15638036</v>
      </c>
      <c r="F33" s="132">
        <v>15638036</v>
      </c>
      <c r="G33" s="133">
        <v>47208455</v>
      </c>
    </row>
    <row r="34" spans="1:7" ht="24.2" customHeight="1">
      <c r="A34" s="134" t="s">
        <v>161</v>
      </c>
      <c r="B34" s="135">
        <v>7036483</v>
      </c>
      <c r="C34" s="137">
        <v>0</v>
      </c>
      <c r="D34" s="135">
        <v>7036483</v>
      </c>
      <c r="E34" s="135">
        <v>1339086</v>
      </c>
      <c r="F34" s="135">
        <v>1339086</v>
      </c>
      <c r="G34" s="136">
        <v>5697397</v>
      </c>
    </row>
    <row r="35" spans="1:7" ht="24.2" customHeight="1">
      <c r="A35" s="134" t="s">
        <v>162</v>
      </c>
      <c r="B35" s="135">
        <v>4580000</v>
      </c>
      <c r="C35" s="137">
        <v>0</v>
      </c>
      <c r="D35" s="135">
        <v>4580000</v>
      </c>
      <c r="E35" s="135">
        <v>82558</v>
      </c>
      <c r="F35" s="135">
        <v>82558</v>
      </c>
      <c r="G35" s="136">
        <v>4497442</v>
      </c>
    </row>
    <row r="36" spans="1:7" ht="24.2" customHeight="1">
      <c r="A36" s="134" t="s">
        <v>163</v>
      </c>
      <c r="B36" s="135">
        <v>24656152</v>
      </c>
      <c r="C36" s="137">
        <v>0</v>
      </c>
      <c r="D36" s="135">
        <v>24656152</v>
      </c>
      <c r="E36" s="135">
        <v>7354059</v>
      </c>
      <c r="F36" s="135">
        <v>7354059</v>
      </c>
      <c r="G36" s="136">
        <v>17302093</v>
      </c>
    </row>
    <row r="37" spans="1:7" ht="24.2" customHeight="1">
      <c r="A37" s="134" t="s">
        <v>164</v>
      </c>
      <c r="B37" s="135">
        <v>1644687</v>
      </c>
      <c r="C37" s="137">
        <v>0</v>
      </c>
      <c r="D37" s="135">
        <v>1644687</v>
      </c>
      <c r="E37" s="135">
        <v>565348</v>
      </c>
      <c r="F37" s="135">
        <v>565348</v>
      </c>
      <c r="G37" s="136">
        <v>1079339</v>
      </c>
    </row>
    <row r="38" spans="1:7" ht="24.2" customHeight="1">
      <c r="A38" s="134" t="s">
        <v>165</v>
      </c>
      <c r="B38" s="135">
        <v>12587150</v>
      </c>
      <c r="C38" s="135">
        <v>438809</v>
      </c>
      <c r="D38" s="135">
        <v>13025959</v>
      </c>
      <c r="E38" s="135">
        <v>3462066</v>
      </c>
      <c r="F38" s="135">
        <v>3462066</v>
      </c>
      <c r="G38" s="136">
        <v>9563893</v>
      </c>
    </row>
    <row r="39" spans="1:7" ht="24.2" customHeight="1">
      <c r="A39" s="134" t="s">
        <v>166</v>
      </c>
      <c r="B39" s="135">
        <v>210000</v>
      </c>
      <c r="C39" s="137">
        <v>0</v>
      </c>
      <c r="D39" s="135">
        <v>210000</v>
      </c>
      <c r="E39" s="137">
        <v>0</v>
      </c>
      <c r="F39" s="137">
        <v>0</v>
      </c>
      <c r="G39" s="136">
        <v>210000</v>
      </c>
    </row>
    <row r="40" spans="1:7" ht="24.2" customHeight="1">
      <c r="A40" s="134" t="s">
        <v>167</v>
      </c>
      <c r="B40" s="135">
        <v>1747877</v>
      </c>
      <c r="C40" s="137">
        <v>0</v>
      </c>
      <c r="D40" s="135">
        <v>1747877</v>
      </c>
      <c r="E40" s="135">
        <v>93925</v>
      </c>
      <c r="F40" s="135">
        <v>93925</v>
      </c>
      <c r="G40" s="136">
        <v>1653952</v>
      </c>
    </row>
    <row r="41" spans="1:7" ht="24.2" customHeight="1">
      <c r="A41" s="134" t="s">
        <v>168</v>
      </c>
      <c r="B41" s="135">
        <v>2836903</v>
      </c>
      <c r="C41" s="137">
        <v>0</v>
      </c>
      <c r="D41" s="135">
        <v>2836903</v>
      </c>
      <c r="E41" s="135">
        <v>663097</v>
      </c>
      <c r="F41" s="135">
        <v>663097</v>
      </c>
      <c r="G41" s="136">
        <v>2173806</v>
      </c>
    </row>
    <row r="42" spans="1:7" ht="24.2" customHeight="1">
      <c r="A42" s="134" t="s">
        <v>169</v>
      </c>
      <c r="B42" s="135">
        <v>6518917</v>
      </c>
      <c r="C42" s="135">
        <v>589513</v>
      </c>
      <c r="D42" s="135">
        <v>7108430</v>
      </c>
      <c r="E42" s="135">
        <v>2077898</v>
      </c>
      <c r="F42" s="135">
        <v>2077898</v>
      </c>
      <c r="G42" s="136">
        <v>5030532</v>
      </c>
    </row>
    <row r="43" spans="1:7" ht="24.2" customHeight="1">
      <c r="A43" s="131" t="s">
        <v>170</v>
      </c>
      <c r="B43" s="132">
        <v>48991151</v>
      </c>
      <c r="C43" s="132">
        <v>180007</v>
      </c>
      <c r="D43" s="132">
        <v>49171158</v>
      </c>
      <c r="E43" s="132">
        <v>11384051</v>
      </c>
      <c r="F43" s="132">
        <v>11384051</v>
      </c>
      <c r="G43" s="133">
        <v>37787107</v>
      </c>
    </row>
    <row r="44" spans="1:7" ht="24.2" customHeight="1">
      <c r="A44" s="134" t="s">
        <v>171</v>
      </c>
      <c r="B44" s="137">
        <v>0</v>
      </c>
      <c r="C44" s="137">
        <v>0</v>
      </c>
      <c r="D44" s="137">
        <v>0</v>
      </c>
      <c r="E44" s="137">
        <v>0</v>
      </c>
      <c r="F44" s="137">
        <v>0</v>
      </c>
      <c r="G44" s="138">
        <v>0</v>
      </c>
    </row>
    <row r="45" spans="1:7" ht="24.2" customHeight="1">
      <c r="A45" s="134" t="s">
        <v>172</v>
      </c>
      <c r="B45" s="137">
        <v>0</v>
      </c>
      <c r="C45" s="137">
        <v>0</v>
      </c>
      <c r="D45" s="137">
        <v>0</v>
      </c>
      <c r="E45" s="137">
        <v>0</v>
      </c>
      <c r="F45" s="137">
        <v>0</v>
      </c>
      <c r="G45" s="138">
        <v>0</v>
      </c>
    </row>
    <row r="46" spans="1:7" ht="24.2" customHeight="1">
      <c r="A46" s="134" t="s">
        <v>173</v>
      </c>
      <c r="B46" s="137">
        <v>0</v>
      </c>
      <c r="C46" s="137">
        <v>0</v>
      </c>
      <c r="D46" s="137">
        <v>0</v>
      </c>
      <c r="E46" s="137">
        <v>0</v>
      </c>
      <c r="F46" s="137">
        <v>0</v>
      </c>
      <c r="G46" s="138">
        <v>0</v>
      </c>
    </row>
    <row r="47" spans="1:7" ht="24.2" customHeight="1">
      <c r="A47" s="134" t="s">
        <v>174</v>
      </c>
      <c r="B47" s="135">
        <v>11995000</v>
      </c>
      <c r="C47" s="135">
        <v>180007</v>
      </c>
      <c r="D47" s="135">
        <v>12175007</v>
      </c>
      <c r="E47" s="135">
        <v>3720529</v>
      </c>
      <c r="F47" s="135">
        <v>3720529</v>
      </c>
      <c r="G47" s="136">
        <v>8454478</v>
      </c>
    </row>
    <row r="48" spans="1:7" ht="24.2" customHeight="1">
      <c r="A48" s="134" t="s">
        <v>175</v>
      </c>
      <c r="B48" s="135">
        <v>36996151</v>
      </c>
      <c r="C48" s="137">
        <v>0</v>
      </c>
      <c r="D48" s="135">
        <v>36996151</v>
      </c>
      <c r="E48" s="135">
        <v>7663522</v>
      </c>
      <c r="F48" s="135">
        <v>7663522</v>
      </c>
      <c r="G48" s="136">
        <v>29332629</v>
      </c>
    </row>
    <row r="49" spans="1:7" ht="24.2" customHeight="1">
      <c r="A49" s="134" t="s">
        <v>176</v>
      </c>
      <c r="B49" s="137">
        <v>0</v>
      </c>
      <c r="C49" s="137">
        <v>0</v>
      </c>
      <c r="D49" s="137">
        <v>0</v>
      </c>
      <c r="E49" s="137">
        <v>0</v>
      </c>
      <c r="F49" s="137">
        <v>0</v>
      </c>
      <c r="G49" s="138">
        <v>0</v>
      </c>
    </row>
    <row r="50" spans="1:7" ht="24.2" customHeight="1">
      <c r="A50" s="134" t="s">
        <v>177</v>
      </c>
      <c r="B50" s="137">
        <v>0</v>
      </c>
      <c r="C50" s="137">
        <v>0</v>
      </c>
      <c r="D50" s="137">
        <v>0</v>
      </c>
      <c r="E50" s="137">
        <v>0</v>
      </c>
      <c r="F50" s="137">
        <v>0</v>
      </c>
      <c r="G50" s="138">
        <v>0</v>
      </c>
    </row>
    <row r="51" spans="1:7" ht="24.2" customHeight="1">
      <c r="A51" s="134" t="s">
        <v>178</v>
      </c>
      <c r="B51" s="137">
        <v>0</v>
      </c>
      <c r="C51" s="137">
        <v>0</v>
      </c>
      <c r="D51" s="137">
        <v>0</v>
      </c>
      <c r="E51" s="137">
        <v>0</v>
      </c>
      <c r="F51" s="137">
        <v>0</v>
      </c>
      <c r="G51" s="138">
        <v>0</v>
      </c>
    </row>
    <row r="52" spans="1:7" ht="24.2" customHeight="1">
      <c r="A52" s="134" t="s">
        <v>179</v>
      </c>
      <c r="B52" s="137">
        <v>0</v>
      </c>
      <c r="C52" s="137">
        <v>0</v>
      </c>
      <c r="D52" s="137">
        <v>0</v>
      </c>
      <c r="E52" s="137">
        <v>0</v>
      </c>
      <c r="F52" s="137">
        <v>0</v>
      </c>
      <c r="G52" s="138">
        <v>0</v>
      </c>
    </row>
    <row r="53" spans="1:7" ht="24.2" customHeight="1">
      <c r="A53" s="131" t="s">
        <v>180</v>
      </c>
      <c r="B53" s="132">
        <v>5416557</v>
      </c>
      <c r="C53" s="139">
        <v>0</v>
      </c>
      <c r="D53" s="132">
        <v>5416557</v>
      </c>
      <c r="E53" s="132">
        <v>66473</v>
      </c>
      <c r="F53" s="132">
        <v>66473</v>
      </c>
      <c r="G53" s="133">
        <v>5350084</v>
      </c>
    </row>
    <row r="54" spans="1:7" ht="24.2" customHeight="1">
      <c r="A54" s="134" t="s">
        <v>181</v>
      </c>
      <c r="B54" s="135">
        <v>3588425</v>
      </c>
      <c r="C54" s="137">
        <v>0</v>
      </c>
      <c r="D54" s="135">
        <v>3588425</v>
      </c>
      <c r="E54" s="135">
        <v>66473</v>
      </c>
      <c r="F54" s="135">
        <v>66473</v>
      </c>
      <c r="G54" s="136">
        <v>3521952</v>
      </c>
    </row>
    <row r="55" spans="1:7" ht="24.2" customHeight="1">
      <c r="A55" s="134" t="s">
        <v>182</v>
      </c>
      <c r="B55" s="135">
        <v>1680000</v>
      </c>
      <c r="C55" s="137">
        <v>0</v>
      </c>
      <c r="D55" s="135">
        <v>1680000</v>
      </c>
      <c r="E55" s="137">
        <v>0</v>
      </c>
      <c r="F55" s="137">
        <v>0</v>
      </c>
      <c r="G55" s="136">
        <v>1680000</v>
      </c>
    </row>
    <row r="56" spans="1:7" ht="24.2" customHeight="1">
      <c r="A56" s="134" t="s">
        <v>183</v>
      </c>
      <c r="B56" s="137">
        <v>0</v>
      </c>
      <c r="C56" s="137">
        <v>0</v>
      </c>
      <c r="D56" s="137">
        <v>0</v>
      </c>
      <c r="E56" s="137">
        <v>0</v>
      </c>
      <c r="F56" s="137">
        <v>0</v>
      </c>
      <c r="G56" s="138">
        <v>0</v>
      </c>
    </row>
    <row r="57" spans="1:7" ht="24.2" customHeight="1">
      <c r="A57" s="134" t="s">
        <v>184</v>
      </c>
      <c r="B57" s="137">
        <v>0</v>
      </c>
      <c r="C57" s="137">
        <v>0</v>
      </c>
      <c r="D57" s="137">
        <v>0</v>
      </c>
      <c r="E57" s="137">
        <v>0</v>
      </c>
      <c r="F57" s="137">
        <v>0</v>
      </c>
      <c r="G57" s="138">
        <v>0</v>
      </c>
    </row>
    <row r="58" spans="1:7" ht="24.2" customHeight="1">
      <c r="A58" s="134" t="s">
        <v>185</v>
      </c>
      <c r="B58" s="137">
        <v>0</v>
      </c>
      <c r="C58" s="137">
        <v>0</v>
      </c>
      <c r="D58" s="137">
        <v>0</v>
      </c>
      <c r="E58" s="137">
        <v>0</v>
      </c>
      <c r="F58" s="137">
        <v>0</v>
      </c>
      <c r="G58" s="138">
        <v>0</v>
      </c>
    </row>
    <row r="59" spans="1:7" ht="24.2" customHeight="1">
      <c r="A59" s="134" t="s">
        <v>186</v>
      </c>
      <c r="B59" s="137">
        <v>0</v>
      </c>
      <c r="C59" s="137">
        <v>0</v>
      </c>
      <c r="D59" s="137">
        <v>0</v>
      </c>
      <c r="E59" s="137">
        <v>0</v>
      </c>
      <c r="F59" s="137">
        <v>0</v>
      </c>
      <c r="G59" s="138">
        <v>0</v>
      </c>
    </row>
    <row r="60" spans="1:7" ht="24.2" customHeight="1">
      <c r="A60" s="134" t="s">
        <v>187</v>
      </c>
      <c r="B60" s="137">
        <v>0</v>
      </c>
      <c r="C60" s="137">
        <v>0</v>
      </c>
      <c r="D60" s="137">
        <v>0</v>
      </c>
      <c r="E60" s="137">
        <v>0</v>
      </c>
      <c r="F60" s="137">
        <v>0</v>
      </c>
      <c r="G60" s="138">
        <v>0</v>
      </c>
    </row>
    <row r="61" spans="1:7" ht="24.2" customHeight="1">
      <c r="A61" s="134" t="s">
        <v>188</v>
      </c>
      <c r="B61" s="137">
        <v>0</v>
      </c>
      <c r="C61" s="137">
        <v>0</v>
      </c>
      <c r="D61" s="137">
        <v>0</v>
      </c>
      <c r="E61" s="137">
        <v>0</v>
      </c>
      <c r="F61" s="137">
        <v>0</v>
      </c>
      <c r="G61" s="138">
        <v>0</v>
      </c>
    </row>
    <row r="62" spans="1:7" ht="24.2" customHeight="1">
      <c r="A62" s="134" t="s">
        <v>189</v>
      </c>
      <c r="B62" s="135">
        <v>148132</v>
      </c>
      <c r="C62" s="137">
        <v>0</v>
      </c>
      <c r="D62" s="135">
        <v>148132</v>
      </c>
      <c r="E62" s="137">
        <v>0</v>
      </c>
      <c r="F62" s="137">
        <v>0</v>
      </c>
      <c r="G62" s="136">
        <v>148132</v>
      </c>
    </row>
    <row r="63" spans="1:7" ht="24.2" customHeight="1">
      <c r="A63" s="131" t="s">
        <v>190</v>
      </c>
      <c r="B63" s="139">
        <v>0</v>
      </c>
      <c r="C63" s="139">
        <v>0</v>
      </c>
      <c r="D63" s="139">
        <v>0</v>
      </c>
      <c r="E63" s="139">
        <v>0</v>
      </c>
      <c r="F63" s="139">
        <v>0</v>
      </c>
      <c r="G63" s="140">
        <v>0</v>
      </c>
    </row>
    <row r="64" spans="1:7" ht="24.2" customHeight="1">
      <c r="A64" s="134" t="s">
        <v>191</v>
      </c>
      <c r="B64" s="137">
        <v>0</v>
      </c>
      <c r="C64" s="137">
        <v>0</v>
      </c>
      <c r="D64" s="137">
        <v>0</v>
      </c>
      <c r="E64" s="137">
        <v>0</v>
      </c>
      <c r="F64" s="137">
        <v>0</v>
      </c>
      <c r="G64" s="138">
        <v>0</v>
      </c>
    </row>
    <row r="65" spans="1:7" ht="24.2" customHeight="1">
      <c r="A65" s="134" t="s">
        <v>192</v>
      </c>
      <c r="B65" s="137">
        <v>0</v>
      </c>
      <c r="C65" s="137">
        <v>0</v>
      </c>
      <c r="D65" s="137">
        <v>0</v>
      </c>
      <c r="E65" s="137">
        <v>0</v>
      </c>
      <c r="F65" s="137">
        <v>0</v>
      </c>
      <c r="G65" s="138">
        <v>0</v>
      </c>
    </row>
    <row r="66" spans="1:7" ht="24.2" customHeight="1">
      <c r="A66" s="134" t="s">
        <v>193</v>
      </c>
      <c r="B66" s="137">
        <v>0</v>
      </c>
      <c r="C66" s="137">
        <v>0</v>
      </c>
      <c r="D66" s="137">
        <v>0</v>
      </c>
      <c r="E66" s="137">
        <v>0</v>
      </c>
      <c r="F66" s="137">
        <v>0</v>
      </c>
      <c r="G66" s="138">
        <v>0</v>
      </c>
    </row>
    <row r="67" spans="1:7" ht="24.2" customHeight="1">
      <c r="A67" s="131" t="s">
        <v>194</v>
      </c>
      <c r="B67" s="139">
        <v>0</v>
      </c>
      <c r="C67" s="139">
        <v>0</v>
      </c>
      <c r="D67" s="139">
        <v>0</v>
      </c>
      <c r="E67" s="139">
        <v>0</v>
      </c>
      <c r="F67" s="139">
        <v>0</v>
      </c>
      <c r="G67" s="140">
        <v>0</v>
      </c>
    </row>
    <row r="68" spans="1:7" ht="24.2" customHeight="1">
      <c r="A68" s="134" t="s">
        <v>195</v>
      </c>
      <c r="B68" s="137">
        <v>0</v>
      </c>
      <c r="C68" s="137">
        <v>0</v>
      </c>
      <c r="D68" s="137">
        <v>0</v>
      </c>
      <c r="E68" s="137">
        <v>0</v>
      </c>
      <c r="F68" s="137">
        <v>0</v>
      </c>
      <c r="G68" s="138">
        <v>0</v>
      </c>
    </row>
    <row r="69" spans="1:7" ht="24.2" customHeight="1">
      <c r="A69" s="134" t="s">
        <v>196</v>
      </c>
      <c r="B69" s="137">
        <v>0</v>
      </c>
      <c r="C69" s="137">
        <v>0</v>
      </c>
      <c r="D69" s="137">
        <v>0</v>
      </c>
      <c r="E69" s="137">
        <v>0</v>
      </c>
      <c r="F69" s="137">
        <v>0</v>
      </c>
      <c r="G69" s="138">
        <v>0</v>
      </c>
    </row>
    <row r="70" spans="1:7" ht="24.2" customHeight="1">
      <c r="A70" s="134" t="s">
        <v>197</v>
      </c>
      <c r="B70" s="137">
        <v>0</v>
      </c>
      <c r="C70" s="137">
        <v>0</v>
      </c>
      <c r="D70" s="137">
        <v>0</v>
      </c>
      <c r="E70" s="137">
        <v>0</v>
      </c>
      <c r="F70" s="137">
        <v>0</v>
      </c>
      <c r="G70" s="138">
        <v>0</v>
      </c>
    </row>
    <row r="71" spans="1:7" ht="24.2" customHeight="1">
      <c r="A71" s="134" t="s">
        <v>198</v>
      </c>
      <c r="B71" s="137">
        <v>0</v>
      </c>
      <c r="C71" s="137">
        <v>0</v>
      </c>
      <c r="D71" s="137">
        <v>0</v>
      </c>
      <c r="E71" s="137">
        <v>0</v>
      </c>
      <c r="F71" s="137">
        <v>0</v>
      </c>
      <c r="G71" s="138">
        <v>0</v>
      </c>
    </row>
    <row r="72" spans="1:7" ht="24.2" customHeight="1">
      <c r="A72" s="134" t="s">
        <v>199</v>
      </c>
      <c r="B72" s="137">
        <v>0</v>
      </c>
      <c r="C72" s="137">
        <v>0</v>
      </c>
      <c r="D72" s="137">
        <v>0</v>
      </c>
      <c r="E72" s="137">
        <v>0</v>
      </c>
      <c r="F72" s="137">
        <v>0</v>
      </c>
      <c r="G72" s="138">
        <v>0</v>
      </c>
    </row>
    <row r="73" spans="1:7" ht="24.2" customHeight="1">
      <c r="A73" s="134" t="s">
        <v>200</v>
      </c>
      <c r="B73" s="137">
        <v>0</v>
      </c>
      <c r="C73" s="137">
        <v>0</v>
      </c>
      <c r="D73" s="137">
        <v>0</v>
      </c>
      <c r="E73" s="137">
        <v>0</v>
      </c>
      <c r="F73" s="137">
        <v>0</v>
      </c>
      <c r="G73" s="138">
        <v>0</v>
      </c>
    </row>
    <row r="74" spans="1:7" ht="24.2" customHeight="1">
      <c r="A74" s="134" t="s">
        <v>201</v>
      </c>
      <c r="B74" s="137">
        <v>0</v>
      </c>
      <c r="C74" s="137">
        <v>0</v>
      </c>
      <c r="D74" s="137">
        <v>0</v>
      </c>
      <c r="E74" s="137">
        <v>0</v>
      </c>
      <c r="F74" s="137">
        <v>0</v>
      </c>
      <c r="G74" s="138">
        <v>0</v>
      </c>
    </row>
    <row r="75" spans="1:7" ht="24.2" customHeight="1">
      <c r="A75" s="131" t="s">
        <v>202</v>
      </c>
      <c r="B75" s="139">
        <v>0</v>
      </c>
      <c r="C75" s="139">
        <v>0</v>
      </c>
      <c r="D75" s="139">
        <v>0</v>
      </c>
      <c r="E75" s="139">
        <v>0</v>
      </c>
      <c r="F75" s="139">
        <v>0</v>
      </c>
      <c r="G75" s="140">
        <v>0</v>
      </c>
    </row>
    <row r="76" spans="1:7" ht="24.2" customHeight="1">
      <c r="A76" s="134" t="s">
        <v>203</v>
      </c>
      <c r="B76" s="137">
        <v>0</v>
      </c>
      <c r="C76" s="137">
        <v>0</v>
      </c>
      <c r="D76" s="137">
        <v>0</v>
      </c>
      <c r="E76" s="137">
        <v>0</v>
      </c>
      <c r="F76" s="137">
        <v>0</v>
      </c>
      <c r="G76" s="138">
        <v>0</v>
      </c>
    </row>
    <row r="77" spans="1:7" ht="24.2" customHeight="1">
      <c r="A77" s="134" t="s">
        <v>204</v>
      </c>
      <c r="B77" s="137">
        <v>0</v>
      </c>
      <c r="C77" s="137">
        <v>0</v>
      </c>
      <c r="D77" s="137">
        <v>0</v>
      </c>
      <c r="E77" s="137">
        <v>0</v>
      </c>
      <c r="F77" s="137">
        <v>0</v>
      </c>
      <c r="G77" s="138">
        <v>0</v>
      </c>
    </row>
    <row r="78" spans="1:7" ht="24.2" customHeight="1">
      <c r="A78" s="134" t="s">
        <v>205</v>
      </c>
      <c r="B78" s="137">
        <v>0</v>
      </c>
      <c r="C78" s="137">
        <v>0</v>
      </c>
      <c r="D78" s="137">
        <v>0</v>
      </c>
      <c r="E78" s="137">
        <v>0</v>
      </c>
      <c r="F78" s="137">
        <v>0</v>
      </c>
      <c r="G78" s="138">
        <v>0</v>
      </c>
    </row>
    <row r="79" spans="1:7" ht="24.2" customHeight="1">
      <c r="A79" s="131" t="s">
        <v>206</v>
      </c>
      <c r="B79" s="139">
        <v>0</v>
      </c>
      <c r="C79" s="139">
        <v>0</v>
      </c>
      <c r="D79" s="139">
        <v>0</v>
      </c>
      <c r="E79" s="139">
        <v>0</v>
      </c>
      <c r="F79" s="139">
        <v>0</v>
      </c>
      <c r="G79" s="140">
        <v>0</v>
      </c>
    </row>
    <row r="80" spans="1:7" ht="24.2" customHeight="1">
      <c r="A80" s="134" t="s">
        <v>207</v>
      </c>
      <c r="B80" s="137">
        <v>0</v>
      </c>
      <c r="C80" s="137">
        <v>0</v>
      </c>
      <c r="D80" s="137">
        <v>0</v>
      </c>
      <c r="E80" s="137">
        <v>0</v>
      </c>
      <c r="F80" s="137">
        <v>0</v>
      </c>
      <c r="G80" s="138">
        <v>0</v>
      </c>
    </row>
    <row r="81" spans="1:7" ht="24.2" customHeight="1">
      <c r="A81" s="134" t="s">
        <v>208</v>
      </c>
      <c r="B81" s="137">
        <v>0</v>
      </c>
      <c r="C81" s="137">
        <v>0</v>
      </c>
      <c r="D81" s="137">
        <v>0</v>
      </c>
      <c r="E81" s="137">
        <v>0</v>
      </c>
      <c r="F81" s="137">
        <v>0</v>
      </c>
      <c r="G81" s="138">
        <v>0</v>
      </c>
    </row>
    <row r="82" spans="1:7" ht="24.2" customHeight="1">
      <c r="A82" s="134" t="s">
        <v>209</v>
      </c>
      <c r="B82" s="137">
        <v>0</v>
      </c>
      <c r="C82" s="137">
        <v>0</v>
      </c>
      <c r="D82" s="137">
        <v>0</v>
      </c>
      <c r="E82" s="137">
        <v>0</v>
      </c>
      <c r="F82" s="137">
        <v>0</v>
      </c>
      <c r="G82" s="138">
        <v>0</v>
      </c>
    </row>
    <row r="83" spans="1:7" ht="24.2" customHeight="1">
      <c r="A83" s="134" t="s">
        <v>210</v>
      </c>
      <c r="B83" s="137">
        <v>0</v>
      </c>
      <c r="C83" s="137">
        <v>0</v>
      </c>
      <c r="D83" s="137">
        <v>0</v>
      </c>
      <c r="E83" s="137">
        <v>0</v>
      </c>
      <c r="F83" s="137">
        <v>0</v>
      </c>
      <c r="G83" s="138">
        <v>0</v>
      </c>
    </row>
    <row r="84" spans="1:7" ht="24.2" customHeight="1">
      <c r="A84" s="134" t="s">
        <v>211</v>
      </c>
      <c r="B84" s="137">
        <v>0</v>
      </c>
      <c r="C84" s="137">
        <v>0</v>
      </c>
      <c r="D84" s="137">
        <v>0</v>
      </c>
      <c r="E84" s="137">
        <v>0</v>
      </c>
      <c r="F84" s="137">
        <v>0</v>
      </c>
      <c r="G84" s="138">
        <v>0</v>
      </c>
    </row>
    <row r="85" spans="1:7" ht="24.2" customHeight="1">
      <c r="A85" s="134" t="s">
        <v>212</v>
      </c>
      <c r="B85" s="137">
        <v>0</v>
      </c>
      <c r="C85" s="137">
        <v>0</v>
      </c>
      <c r="D85" s="137">
        <v>0</v>
      </c>
      <c r="E85" s="137">
        <v>0</v>
      </c>
      <c r="F85" s="137">
        <v>0</v>
      </c>
      <c r="G85" s="138">
        <v>0</v>
      </c>
    </row>
    <row r="86" spans="1:7" ht="24.2" customHeight="1">
      <c r="A86" s="134" t="s">
        <v>213</v>
      </c>
      <c r="B86" s="137">
        <v>0</v>
      </c>
      <c r="C86" s="137">
        <v>0</v>
      </c>
      <c r="D86" s="137">
        <v>0</v>
      </c>
      <c r="E86" s="137">
        <v>0</v>
      </c>
      <c r="F86" s="137">
        <v>0</v>
      </c>
      <c r="G86" s="138">
        <v>0</v>
      </c>
    </row>
    <row r="87" spans="1:7" ht="24.2" customHeight="1">
      <c r="A87" s="130" t="s">
        <v>128</v>
      </c>
      <c r="B87" s="141">
        <v>420294626</v>
      </c>
      <c r="C87" s="141">
        <v>3699705</v>
      </c>
      <c r="D87" s="141">
        <v>423994331</v>
      </c>
      <c r="E87" s="141">
        <v>85780268</v>
      </c>
      <c r="F87" s="141">
        <v>85780268</v>
      </c>
      <c r="G87" s="141">
        <v>338214063</v>
      </c>
    </row>
    <row r="88" spans="1:7" ht="15.75">
      <c r="A88" s="142"/>
    </row>
    <row r="89" spans="1:7" ht="15.75">
      <c r="A89" s="142"/>
    </row>
    <row r="90" spans="1:7" ht="15.75">
      <c r="A90" s="142"/>
    </row>
    <row r="91" spans="1:7" ht="15.75" customHeight="1">
      <c r="A91" s="143" t="s">
        <v>214</v>
      </c>
      <c r="B91" s="143" t="s">
        <v>215</v>
      </c>
      <c r="C91" s="353" t="s">
        <v>216</v>
      </c>
      <c r="D91" s="353"/>
      <c r="E91" s="353"/>
      <c r="F91" s="353"/>
    </row>
    <row r="92" spans="1:7" ht="10.7" customHeight="1">
      <c r="A92" s="144" t="s">
        <v>217</v>
      </c>
      <c r="B92" s="144" t="s">
        <v>218</v>
      </c>
      <c r="C92" s="354"/>
      <c r="D92" s="354"/>
      <c r="E92" s="354"/>
      <c r="F92" s="354"/>
    </row>
  </sheetData>
  <mergeCells count="12">
    <mergeCell ref="A12:A14"/>
    <mergeCell ref="B12:F12"/>
    <mergeCell ref="G12:G13"/>
    <mergeCell ref="C91:F92"/>
    <mergeCell ref="A1:A7"/>
    <mergeCell ref="B1:G1"/>
    <mergeCell ref="B2:G2"/>
    <mergeCell ref="B3:G3"/>
    <mergeCell ref="B4:G4"/>
    <mergeCell ref="B5:G5"/>
    <mergeCell ref="B6:G6"/>
    <mergeCell ref="B7:G7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39"/>
  <sheetViews>
    <sheetView workbookViewId="0">
      <selection activeCell="I21" sqref="I21"/>
    </sheetView>
  </sheetViews>
  <sheetFormatPr baseColWidth="10" defaultColWidth="9.140625" defaultRowHeight="15"/>
  <cols>
    <col min="1" max="2" width="1.7109375" style="242" customWidth="1"/>
    <col min="3" max="3" width="10.28515625" style="242" customWidth="1"/>
    <col min="4" max="4" width="38.7109375" style="242" customWidth="1"/>
    <col min="5" max="5" width="10.42578125" style="242" customWidth="1"/>
    <col min="6" max="6" width="18" style="242" bestFit="1" customWidth="1"/>
    <col min="7" max="7" width="16.28515625" style="242" bestFit="1" customWidth="1"/>
    <col min="8" max="8" width="10.5703125" style="242" customWidth="1"/>
    <col min="9" max="9" width="13.140625" style="242" customWidth="1"/>
    <col min="10" max="16384" width="9.140625" style="242"/>
  </cols>
  <sheetData>
    <row r="2" spans="3:9">
      <c r="C2" s="240"/>
      <c r="D2" s="363" t="s">
        <v>134</v>
      </c>
      <c r="E2" s="363"/>
      <c r="F2" s="363"/>
      <c r="G2" s="363"/>
      <c r="H2" s="241"/>
    </row>
    <row r="3" spans="3:9">
      <c r="C3" s="240"/>
      <c r="D3" s="363" t="s">
        <v>319</v>
      </c>
      <c r="E3" s="363"/>
      <c r="F3" s="363"/>
      <c r="G3" s="363"/>
      <c r="H3" s="241"/>
    </row>
    <row r="4" spans="3:9">
      <c r="C4" s="240"/>
      <c r="D4" s="363" t="s">
        <v>320</v>
      </c>
      <c r="E4" s="363"/>
      <c r="F4" s="363"/>
      <c r="G4" s="363"/>
      <c r="H4" s="241"/>
    </row>
    <row r="5" spans="3:9">
      <c r="C5" s="243"/>
      <c r="D5" s="364" t="s">
        <v>321</v>
      </c>
      <c r="E5" s="364"/>
      <c r="F5" s="364"/>
      <c r="G5" s="364"/>
      <c r="H5" s="244"/>
    </row>
    <row r="6" spans="3:9">
      <c r="C6" s="243"/>
      <c r="D6" s="364" t="s">
        <v>68</v>
      </c>
      <c r="E6" s="364"/>
      <c r="F6" s="364"/>
      <c r="G6" s="364"/>
      <c r="H6" s="244"/>
    </row>
    <row r="7" spans="3:9" ht="15.75" thickBot="1"/>
    <row r="8" spans="3:9" ht="15.75" thickTop="1">
      <c r="D8" s="245" t="s">
        <v>322</v>
      </c>
      <c r="E8" s="246"/>
      <c r="F8" s="247"/>
      <c r="G8" s="248">
        <f>+F10</f>
        <v>23831352</v>
      </c>
      <c r="H8" s="249"/>
      <c r="I8" s="250"/>
    </row>
    <row r="9" spans="3:9">
      <c r="D9" s="251"/>
      <c r="E9" s="252"/>
      <c r="F9" s="252"/>
      <c r="G9" s="253"/>
      <c r="H9" s="240"/>
      <c r="I9" s="250"/>
    </row>
    <row r="10" spans="3:9">
      <c r="D10" s="254" t="s">
        <v>323</v>
      </c>
      <c r="E10" s="255"/>
      <c r="F10" s="256">
        <v>23831352</v>
      </c>
      <c r="G10" s="257"/>
      <c r="H10" s="258"/>
      <c r="I10" s="250"/>
    </row>
    <row r="11" spans="3:9">
      <c r="D11" s="251"/>
      <c r="E11" s="252"/>
      <c r="F11" s="252"/>
      <c r="G11" s="253"/>
      <c r="H11" s="240"/>
      <c r="I11" s="250"/>
    </row>
    <row r="12" spans="3:9">
      <c r="D12" s="259" t="s">
        <v>324</v>
      </c>
      <c r="E12" s="260"/>
      <c r="F12" s="261"/>
      <c r="G12" s="262">
        <f>+G8</f>
        <v>23831352</v>
      </c>
      <c r="H12" s="263"/>
    </row>
    <row r="13" spans="3:9">
      <c r="D13" s="251"/>
      <c r="E13" s="252"/>
      <c r="F13" s="252"/>
      <c r="G13" s="253"/>
      <c r="H13" s="240"/>
    </row>
    <row r="14" spans="3:9">
      <c r="D14" s="251"/>
      <c r="E14" s="252"/>
      <c r="F14" s="252"/>
      <c r="G14" s="253"/>
      <c r="H14" s="240"/>
    </row>
    <row r="15" spans="3:9">
      <c r="D15" s="259" t="s">
        <v>325</v>
      </c>
      <c r="E15" s="260"/>
      <c r="F15" s="261"/>
      <c r="G15" s="262">
        <f>SUM(F18:F20)</f>
        <v>21640339.459999986</v>
      </c>
      <c r="H15" s="263"/>
    </row>
    <row r="16" spans="3:9">
      <c r="D16" s="264"/>
      <c r="E16" s="265"/>
      <c r="F16" s="265"/>
      <c r="G16" s="266"/>
      <c r="H16" s="267"/>
    </row>
    <row r="17" spans="4:11">
      <c r="D17" s="254" t="s">
        <v>326</v>
      </c>
      <c r="E17" s="255"/>
      <c r="F17" s="256"/>
      <c r="G17" s="257"/>
      <c r="H17" s="258"/>
    </row>
    <row r="18" spans="4:11">
      <c r="D18" s="254" t="s">
        <v>142</v>
      </c>
      <c r="E18" s="255"/>
      <c r="F18" s="256">
        <v>20288155.909999989</v>
      </c>
      <c r="G18" s="257"/>
      <c r="H18" s="258"/>
    </row>
    <row r="19" spans="4:11">
      <c r="D19" s="254" t="s">
        <v>150</v>
      </c>
      <c r="E19" s="255"/>
      <c r="F19" s="268">
        <v>38983.99</v>
      </c>
      <c r="G19" s="257"/>
      <c r="H19" s="258"/>
    </row>
    <row r="20" spans="4:11" ht="15.75" thickBot="1">
      <c r="D20" s="269" t="s">
        <v>160</v>
      </c>
      <c r="E20" s="270"/>
      <c r="F20" s="271">
        <v>1313199.5599999998</v>
      </c>
      <c r="G20" s="272"/>
      <c r="H20" s="258"/>
    </row>
    <row r="21" spans="4:11" ht="15.75" thickTop="1"/>
    <row r="22" spans="4:11" ht="15.75" thickBot="1"/>
    <row r="23" spans="4:11" ht="16.5" thickTop="1" thickBot="1">
      <c r="D23" s="365" t="s">
        <v>327</v>
      </c>
      <c r="E23" s="366"/>
      <c r="F23" s="367"/>
      <c r="G23" s="273">
        <f>+G12-G15</f>
        <v>2191012.540000014</v>
      </c>
      <c r="H23" s="274"/>
    </row>
    <row r="24" spans="4:11" ht="15.75" thickTop="1"/>
    <row r="27" spans="4:11">
      <c r="D27" s="275"/>
      <c r="F27" s="360"/>
      <c r="G27" s="360"/>
      <c r="H27" s="258"/>
    </row>
    <row r="28" spans="4:11">
      <c r="D28" s="276" t="s">
        <v>328</v>
      </c>
      <c r="E28" s="277"/>
      <c r="F28" s="361" t="s">
        <v>329</v>
      </c>
      <c r="G28" s="361"/>
      <c r="H28" s="241"/>
      <c r="I28" s="278"/>
    </row>
    <row r="29" spans="4:11">
      <c r="D29" s="276" t="s">
        <v>330</v>
      </c>
      <c r="E29" s="277"/>
      <c r="F29" s="361" t="s">
        <v>331</v>
      </c>
      <c r="G29" s="361"/>
    </row>
    <row r="32" spans="4:11">
      <c r="D32" s="278"/>
      <c r="E32" s="278"/>
      <c r="G32" s="362"/>
      <c r="H32" s="362"/>
      <c r="I32" s="362"/>
      <c r="J32" s="362"/>
      <c r="K32" s="362"/>
    </row>
    <row r="39" spans="10:10">
      <c r="J39" s="278"/>
    </row>
  </sheetData>
  <mergeCells count="10">
    <mergeCell ref="F27:G27"/>
    <mergeCell ref="F28:G28"/>
    <mergeCell ref="F29:G29"/>
    <mergeCell ref="G32:K32"/>
    <mergeCell ref="D2:G2"/>
    <mergeCell ref="D3:G3"/>
    <mergeCell ref="D4:G4"/>
    <mergeCell ref="D5:G5"/>
    <mergeCell ref="D6:G6"/>
    <mergeCell ref="D23:F2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Frac I</vt:lpstr>
      <vt:lpstr>Frac II</vt:lpstr>
      <vt:lpstr>Frac III</vt:lpstr>
      <vt:lpstr>FRAC V</vt:lpstr>
      <vt:lpstr>FRAC IV</vt:lpstr>
      <vt:lpstr>Edo de Sit Financiera</vt:lpstr>
      <vt:lpstr>A de Ingresos</vt:lpstr>
      <vt:lpstr>A de Egresos</vt:lpstr>
      <vt:lpstr>E.ACTIVIDADES MARZO 23</vt:lpstr>
      <vt:lpstr>'E.ACTIVIDADES MARZO 23'!Área_de_impresión</vt:lpstr>
      <vt:lpstr>'Edo de Sit Financiera'!Área_de_impresión</vt:lpstr>
      <vt:lpstr>'Frac I'!Área_de_impresión</vt:lpstr>
      <vt:lpstr>'Frac II'!Área_de_impresión</vt:lpstr>
      <vt:lpstr>'Frac III'!Área_de_impresión</vt:lpstr>
      <vt:lpstr>'FRAC IV'!Área_de_impresión</vt:lpstr>
      <vt:lpstr>'FRAC V'!Área_de_impresión</vt:lpstr>
      <vt:lpstr>'Frac II'!Títulos_a_imprimir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Eliseo</dc:creator>
  <cp:lastModifiedBy>Erika Flores Flores</cp:lastModifiedBy>
  <cp:lastPrinted>2017-03-29T18:09:55Z</cp:lastPrinted>
  <dcterms:created xsi:type="dcterms:W3CDTF">2011-02-10T20:19:47Z</dcterms:created>
  <dcterms:modified xsi:type="dcterms:W3CDTF">2023-04-10T22:30:15Z</dcterms:modified>
</cp:coreProperties>
</file>