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BILIDAD\2023\ART 37\SEGUNDO TRIMESTRE\SEGUNDO TRIMESTRE 2023\"/>
    </mc:Choice>
  </mc:AlternateContent>
  <bookViews>
    <workbookView xWindow="0" yWindow="0" windowWidth="20490" windowHeight="7050" firstSheet="3" activeTab="4"/>
  </bookViews>
  <sheets>
    <sheet name="Frac I" sheetId="2" r:id="rId1"/>
    <sheet name="Frac II" sheetId="18" r:id="rId2"/>
    <sheet name="Frac III" sheetId="4" r:id="rId3"/>
    <sheet name="FRAC V" sheetId="20" r:id="rId4"/>
    <sheet name="FRAC IV" sheetId="19" r:id="rId5"/>
    <sheet name="Edo de Sit Financiera" sheetId="21" r:id="rId6"/>
    <sheet name="A de Ingresos" sheetId="22" r:id="rId7"/>
    <sheet name="A de Egresos" sheetId="23" r:id="rId8"/>
    <sheet name="E.ACTIVIDADES JUNIO 23" sheetId="24" r:id="rId9"/>
  </sheets>
  <definedNames>
    <definedName name="_xlnm.Print_Area" localSheetId="8">'E.ACTIVIDADES JUNIO 23'!$A$1:$I$32</definedName>
    <definedName name="_xlnm.Print_Area" localSheetId="5">'Edo de Sit Financiera'!$A$1:$F$49</definedName>
    <definedName name="_xlnm.Print_Area" localSheetId="0">'Frac I'!$A$1:$H$39</definedName>
    <definedName name="_xlnm.Print_Area" localSheetId="1">'Frac II'!$A$1:$U$64</definedName>
    <definedName name="_xlnm.Print_Area" localSheetId="2">'Frac III'!$A$1:$P$47</definedName>
    <definedName name="_xlnm.Print_Area" localSheetId="4">'FRAC IV'!$A$1:$G$29</definedName>
    <definedName name="_xlnm.Print_Area" localSheetId="3">'FRAC V'!$A$1:$F$31</definedName>
    <definedName name="_xlnm.Print_Titles" localSheetId="1">'Frac II'!$1:$11</definedName>
  </definedNames>
  <calcPr calcId="162913"/>
  <fileRecoveryPr autoRecover="0"/>
</workbook>
</file>

<file path=xl/calcChain.xml><?xml version="1.0" encoding="utf-8"?>
<calcChain xmlns="http://schemas.openxmlformats.org/spreadsheetml/2006/main">
  <c r="R13" i="18" l="1"/>
  <c r="S13" i="18"/>
  <c r="T13" i="18"/>
  <c r="R14" i="18"/>
  <c r="S14" i="18"/>
  <c r="T14" i="18"/>
  <c r="R15" i="18"/>
  <c r="S15" i="18"/>
  <c r="T15" i="18"/>
  <c r="R16" i="18"/>
  <c r="S16" i="18"/>
  <c r="T16" i="18"/>
  <c r="R17" i="18"/>
  <c r="S17" i="18"/>
  <c r="T17" i="18"/>
  <c r="R18" i="18"/>
  <c r="S18" i="18"/>
  <c r="T18" i="18"/>
  <c r="R19" i="18"/>
  <c r="S19" i="18"/>
  <c r="T19" i="18"/>
  <c r="R20" i="18"/>
  <c r="S20" i="18"/>
  <c r="T20" i="18"/>
  <c r="R21" i="18"/>
  <c r="S21" i="18"/>
  <c r="T21" i="18"/>
  <c r="R22" i="18"/>
  <c r="S22" i="18"/>
  <c r="T22" i="18"/>
  <c r="R23" i="18"/>
  <c r="S23" i="18"/>
  <c r="T23" i="18"/>
  <c r="R24" i="18"/>
  <c r="S24" i="18"/>
  <c r="T24" i="18"/>
  <c r="R25" i="18"/>
  <c r="S25" i="18"/>
  <c r="T25" i="18"/>
  <c r="R26" i="18"/>
  <c r="S26" i="18"/>
  <c r="T26" i="18"/>
  <c r="R27" i="18"/>
  <c r="S27" i="18"/>
  <c r="T27" i="18"/>
  <c r="R28" i="18"/>
  <c r="S28" i="18"/>
  <c r="T28" i="18"/>
  <c r="R29" i="18"/>
  <c r="S29" i="18"/>
  <c r="T29" i="18"/>
  <c r="R30" i="18"/>
  <c r="S30" i="18"/>
  <c r="T30" i="18"/>
  <c r="R31" i="18"/>
  <c r="S31" i="18"/>
  <c r="T31" i="18"/>
  <c r="R32" i="18"/>
  <c r="S32" i="18"/>
  <c r="T32" i="18"/>
  <c r="R33" i="18"/>
  <c r="S33" i="18"/>
  <c r="T33" i="18"/>
  <c r="R34" i="18"/>
  <c r="S34" i="18"/>
  <c r="T34" i="18"/>
  <c r="R35" i="18"/>
  <c r="S35" i="18"/>
  <c r="T35" i="18"/>
  <c r="R36" i="18"/>
  <c r="S36" i="18"/>
  <c r="T36" i="18"/>
  <c r="R37" i="18"/>
  <c r="S37" i="18"/>
  <c r="T37" i="18"/>
  <c r="R38" i="18"/>
  <c r="S38" i="18"/>
  <c r="T38" i="18"/>
  <c r="R39" i="18"/>
  <c r="S39" i="18"/>
  <c r="T39" i="18"/>
  <c r="R40" i="18"/>
  <c r="S40" i="18"/>
  <c r="T40" i="18"/>
  <c r="R41" i="18"/>
  <c r="S41" i="18"/>
  <c r="T41" i="18"/>
  <c r="R42" i="18"/>
  <c r="S42" i="18"/>
  <c r="T42" i="18"/>
  <c r="R43" i="18"/>
  <c r="S43" i="18"/>
  <c r="T43" i="18"/>
  <c r="R44" i="18"/>
  <c r="S44" i="18"/>
  <c r="T44" i="18"/>
  <c r="R45" i="18"/>
  <c r="S45" i="18"/>
  <c r="T45" i="18"/>
  <c r="T12" i="18"/>
  <c r="S12" i="18"/>
  <c r="R12" i="18"/>
  <c r="P11" i="4"/>
  <c r="O11" i="4"/>
  <c r="N11" i="4"/>
  <c r="G15" i="24" l="1"/>
  <c r="F10" i="24"/>
  <c r="G8" i="24"/>
  <c r="G12" i="24" s="1"/>
  <c r="G23" i="24" s="1"/>
  <c r="F40" i="21"/>
  <c r="E40" i="21"/>
  <c r="F34" i="21"/>
  <c r="E34" i="21"/>
  <c r="F30" i="21"/>
  <c r="E30" i="21"/>
  <c r="C28" i="21"/>
  <c r="B28" i="21"/>
  <c r="F18" i="21"/>
  <c r="F27" i="21" s="1"/>
  <c r="E18" i="21"/>
  <c r="E27" i="21" s="1"/>
  <c r="C17" i="21"/>
  <c r="C29" i="21" s="1"/>
  <c r="B17" i="21"/>
  <c r="B29" i="21" l="1"/>
  <c r="E43" i="21"/>
  <c r="F43" i="21"/>
  <c r="F45" i="21" s="1"/>
  <c r="F56" i="21" s="1"/>
  <c r="E45" i="21"/>
  <c r="E56" i="21"/>
  <c r="L66" i="18" l="1"/>
  <c r="K66" i="18"/>
  <c r="J66" i="18"/>
  <c r="H66" i="18"/>
  <c r="G66" i="18"/>
  <c r="F66" i="18"/>
  <c r="AA64" i="18"/>
  <c r="T64" i="18"/>
  <c r="S64" i="18"/>
  <c r="R64" i="18"/>
  <c r="AA63" i="18"/>
  <c r="T63" i="18"/>
  <c r="S63" i="18"/>
  <c r="R63" i="18"/>
  <c r="AA62" i="18"/>
  <c r="T62" i="18"/>
  <c r="S62" i="18"/>
  <c r="R62" i="18"/>
  <c r="AA61" i="18"/>
  <c r="T61" i="18"/>
  <c r="S61" i="18"/>
  <c r="R61" i="18"/>
  <c r="AA60" i="18"/>
  <c r="T60" i="18"/>
  <c r="S60" i="18"/>
  <c r="R60" i="18"/>
  <c r="AA59" i="18"/>
  <c r="T59" i="18"/>
  <c r="S59" i="18"/>
  <c r="R59" i="18"/>
  <c r="AA58" i="18"/>
  <c r="T58" i="18"/>
  <c r="S58" i="18"/>
  <c r="R58" i="18"/>
  <c r="AA57" i="18"/>
  <c r="T57" i="18"/>
  <c r="S57" i="18"/>
  <c r="R57" i="18"/>
  <c r="AA56" i="18"/>
  <c r="T56" i="18"/>
  <c r="S56" i="18"/>
  <c r="R56" i="18"/>
  <c r="AA55" i="18"/>
  <c r="T55" i="18"/>
  <c r="S55" i="18"/>
  <c r="R55" i="18"/>
  <c r="AA54" i="18"/>
  <c r="T54" i="18"/>
  <c r="S54" i="18"/>
  <c r="R54" i="18"/>
  <c r="AA53" i="18"/>
  <c r="T53" i="18"/>
  <c r="S53" i="18"/>
  <c r="R53" i="18"/>
  <c r="AA52" i="18"/>
  <c r="T52" i="18"/>
  <c r="S52" i="18"/>
  <c r="R52" i="18"/>
  <c r="AA51" i="18"/>
  <c r="T51" i="18"/>
  <c r="S51" i="18"/>
  <c r="R51" i="18"/>
  <c r="AA50" i="18"/>
  <c r="T50" i="18"/>
  <c r="S50" i="18"/>
  <c r="R50" i="18"/>
  <c r="AA49" i="18"/>
  <c r="T49" i="18"/>
  <c r="S49" i="18"/>
  <c r="R49" i="18"/>
  <c r="AA48" i="18"/>
  <c r="T48" i="18"/>
  <c r="T66" i="18" s="1"/>
  <c r="S48" i="18"/>
  <c r="R48" i="18"/>
  <c r="AA47" i="18"/>
  <c r="T47" i="18"/>
  <c r="S47" i="18"/>
  <c r="R47" i="18"/>
  <c r="AA46" i="18"/>
  <c r="T46" i="18"/>
  <c r="S46" i="18"/>
  <c r="R46" i="18"/>
  <c r="AA45" i="18"/>
  <c r="U45" i="18"/>
  <c r="AA44" i="18"/>
  <c r="U44" i="18"/>
  <c r="AA43" i="18"/>
  <c r="U43" i="18"/>
  <c r="AA42" i="18"/>
  <c r="U42" i="18"/>
  <c r="AA41" i="18"/>
  <c r="U41" i="18"/>
  <c r="AA40" i="18"/>
  <c r="U40" i="18"/>
  <c r="U39" i="18"/>
  <c r="U38" i="18"/>
  <c r="U37" i="18"/>
  <c r="U36" i="18"/>
  <c r="U35" i="18"/>
  <c r="U34" i="18"/>
  <c r="U33" i="18"/>
  <c r="U32" i="18"/>
  <c r="U31" i="18"/>
  <c r="U30" i="18"/>
  <c r="U29" i="18"/>
  <c r="U28" i="18"/>
  <c r="U27" i="18"/>
  <c r="U26" i="18"/>
  <c r="U25" i="18"/>
  <c r="U24" i="18"/>
  <c r="U23" i="18"/>
  <c r="U22" i="18"/>
  <c r="U21" i="18"/>
  <c r="U20" i="18"/>
  <c r="U19" i="18"/>
  <c r="U18" i="18"/>
  <c r="U17" i="18"/>
  <c r="U16" i="18"/>
  <c r="U15" i="18"/>
  <c r="U14" i="18"/>
  <c r="U13" i="18"/>
  <c r="R66" i="18" l="1"/>
  <c r="U51" i="18"/>
  <c r="U55" i="18"/>
  <c r="U61" i="18"/>
  <c r="U63" i="18"/>
  <c r="U46" i="18"/>
  <c r="U50" i="18"/>
  <c r="U52" i="18"/>
  <c r="U54" i="18"/>
  <c r="U58" i="18"/>
  <c r="U60" i="18"/>
  <c r="U62" i="18"/>
  <c r="U64" i="18"/>
  <c r="S66" i="18"/>
  <c r="U53" i="18"/>
  <c r="U49" i="18"/>
  <c r="U59" i="18"/>
  <c r="U57" i="18"/>
  <c r="U48" i="18"/>
  <c r="U56" i="18"/>
  <c r="U47" i="18"/>
  <c r="U12" i="18"/>
  <c r="U66" i="18" l="1"/>
  <c r="P44" i="4"/>
  <c r="O44" i="4"/>
  <c r="N44" i="4"/>
  <c r="L44" i="4"/>
  <c r="K44" i="4"/>
  <c r="J44" i="4"/>
  <c r="H44" i="4"/>
  <c r="G44" i="4"/>
  <c r="F44" i="4"/>
  <c r="D44" i="4"/>
  <c r="C44" i="4"/>
  <c r="B44" i="4"/>
  <c r="F39" i="2"/>
  <c r="E39" i="2"/>
  <c r="D39" i="2"/>
  <c r="L32" i="2"/>
  <c r="L39" i="2" l="1"/>
</calcChain>
</file>

<file path=xl/sharedStrings.xml><?xml version="1.0" encoding="utf-8"?>
<sst xmlns="http://schemas.openxmlformats.org/spreadsheetml/2006/main" count="586" uniqueCount="342">
  <si>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</si>
  <si>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</si>
  <si>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</si>
  <si>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</si>
  <si>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</si>
  <si>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 xml:space="preserve">Inicio ó Fin 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</si>
  <si>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</si>
  <si>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</si>
  <si>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</si>
  <si>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</si>
  <si>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</si>
  <si>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</si>
  <si>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</si>
  <si>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Costo de la plantilla de pesonal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</si>
  <si>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</si>
  <si>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</si>
  <si>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</si>
  <si>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</si>
  <si>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</si>
  <si>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</si>
  <si>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</si>
  <si>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</si>
  <si>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</si>
  <si>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DESTINO DE LOS RECURSOS FEDERALES QUE RECIBEN INIVERSIDADES E INSTITUCIONES DE EDUCACIÓN MEDIA SUPERIOR Y SUPERIOR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</si>
  <si>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</si>
  <si>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</si>
  <si>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</si>
  <si>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</si>
  <si>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</si>
  <si>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</si>
  <si>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ene-marz</t>
  </si>
  <si>
    <t>Fracción V</t>
  </si>
  <si>
    <t>Segundo</t>
  </si>
  <si>
    <t>Primero</t>
  </si>
  <si>
    <t>Tercero</t>
  </si>
  <si>
    <t>Cuarto</t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</si>
  <si>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</si>
  <si>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</si>
  <si>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</si>
  <si>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</si>
  <si>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</si>
  <si>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En términos del artículo  37, fracción I del Decreto de Presupuesto de Egresos de la Federación para el Ejercicio Fiscal 2023</t>
  </si>
  <si>
    <t>En términos del artículo  37, fracción  II del Decreto de Presupuesto de Egresos de la Federación para el Ejercicio Fiscal 2023</t>
  </si>
  <si>
    <t>En términos del artículo  37, fracción III del Decreto de Presupuesto de Egresos de la Federación para el Ejercicio Fiscal 2023</t>
  </si>
  <si>
    <t>En términos del artículo 37, fracción V del Decreto de Presupuesto de Egresos de la Federación para el Ejercicio Fiscal 2023</t>
  </si>
  <si>
    <t>Elaboró</t>
  </si>
  <si>
    <t>Revisó</t>
  </si>
  <si>
    <t>Autorizó</t>
  </si>
  <si>
    <t>En términos del artículo 37, fracción IV del Decreto de Presupuesto de Egresos de la Federación para el Ejercicio Fiscal 2023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</si>
  <si>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</si>
  <si>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</si>
  <si>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</si>
  <si>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</si>
  <si>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</si>
  <si>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</si>
  <si>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(Pesos)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</si>
  <si>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</si>
  <si>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</si>
  <si>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</si>
  <si>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</si>
  <si>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</si>
  <si>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</si>
  <si>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</si>
  <si>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</si>
  <si>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</si>
  <si>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</si>
  <si>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</si>
  <si>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</si>
  <si>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</si>
  <si>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</si>
  <si>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</si>
  <si>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</si>
  <si>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</si>
  <si>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</si>
  <si>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</si>
  <si>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</si>
  <si>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</si>
  <si>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</si>
  <si>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</si>
  <si>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</si>
  <si>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</si>
  <si>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</si>
  <si>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</si>
  <si>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</si>
  <si>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</si>
  <si>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</si>
  <si>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</si>
  <si>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</si>
  <si>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</si>
  <si>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</si>
  <si>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</si>
  <si>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</si>
  <si>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</si>
  <si>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</si>
  <si>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</si>
  <si>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</si>
  <si>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</si>
  <si>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</si>
  <si>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</si>
  <si>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</si>
  <si>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</si>
  <si>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</si>
  <si>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</si>
  <si>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Concepto</t>
  </si>
  <si>
    <t>Impuestos</t>
  </si>
  <si>
    <t>Contribuciones de Mejoras</t>
  </si>
  <si>
    <t>Derechos</t>
  </si>
  <si>
    <t>Productos</t>
  </si>
  <si>
    <t>Aprovechamientos</t>
  </si>
  <si>
    <t>Egresos</t>
  </si>
  <si>
    <t>Subejercicio</t>
  </si>
  <si>
    <t>Aprobado</t>
  </si>
  <si>
    <t>Modificado</t>
  </si>
  <si>
    <t>Devengado</t>
  </si>
  <si>
    <t>Pagado</t>
  </si>
  <si>
    <t>Total del Gasto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</si>
  <si>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Favor de respetar la estructura de las columnas y formula establecidas en los formatos. En caso contrario se omite su cumplimiento </t>
    </r>
  </si>
  <si>
    <t xml:space="preserve">Nota: Favor de respetar la estructura de las columnas y formula establecidas en los formatos. En caso contrario se omite su cumplimiento </t>
  </si>
  <si>
    <t>UNIVERSIDAD TECNOLOGICA DE QUERETARO</t>
  </si>
  <si>
    <t>Ejercicio 2023</t>
  </si>
  <si>
    <t>ESTADO ANALÍTICO DEL EJERCICIO DEL PRESUPUESTO DE EGRESOS</t>
  </si>
  <si>
    <t>CLASIFICACIÓN POR OBJETO DEL GASTO (CAPÍTULO Y CONCEPTO)</t>
  </si>
  <si>
    <t>Ampliaciones  / (Reducciones)</t>
  </si>
  <si>
    <t>3 = (1 + 2)</t>
  </si>
  <si>
    <t>6 = (3 - 4)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</si>
  <si>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</si>
  <si>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</si>
  <si>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</si>
  <si>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</si>
  <si>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</si>
  <si>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</si>
  <si>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</si>
  <si>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</si>
  <si>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</si>
  <si>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</si>
  <si>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</si>
  <si>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</si>
  <si>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</si>
  <si>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FARMACEÚTICOS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</si>
  <si>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</si>
  <si>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</si>
  <si>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</si>
  <si>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</si>
  <si>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</si>
  <si>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</si>
  <si>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</si>
  <si>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</si>
  <si>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</si>
  <si>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</si>
  <si>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</si>
  <si>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</si>
  <si>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</si>
  <si>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</si>
  <si>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</si>
  <si>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</si>
  <si>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</si>
  <si>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</si>
  <si>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</si>
  <si>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</si>
  <si>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</si>
  <si>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</si>
  <si>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</si>
  <si>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</si>
  <si>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</si>
  <si>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</si>
  <si>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</si>
  <si>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</si>
  <si>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</si>
  <si>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</si>
  <si>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</si>
  <si>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</si>
  <si>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</si>
  <si>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</si>
  <si>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</si>
  <si>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</si>
  <si>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</si>
  <si>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</si>
  <si>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</si>
  <si>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</si>
  <si>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</si>
  <si>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</si>
  <si>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</si>
  <si>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</si>
  <si>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</si>
  <si>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</si>
  <si>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</si>
  <si>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</si>
  <si>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</si>
  <si>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</si>
  <si>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</si>
  <si>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</si>
  <si>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  INTERESES DE LA DEUDA PÚBLICA</t>
  </si>
  <si>
    <t>COMISIONES DE LA DEUDA PÚBLICA</t>
  </si>
  <si>
    <t>  GASTOS DE LA DEUDA PÚBLICA</t>
  </si>
  <si>
    <t>COSTO POR COBERTURAS</t>
  </si>
  <si>
    <t>APOYOS FINANCIEROS</t>
  </si>
  <si>
    <t>ADEUDOS DE EJERCICIOS FISCALES ANTERIORES (ADEFAS)</t>
  </si>
  <si>
    <t>M. EN C. JOSE CARLOS ARREDONDO VELÁZQUEZ</t>
  </si>
  <si>
    <t>MDCO. APOLINAR VILLEGAS ARCOS</t>
  </si>
  <si>
    <t>Bajo protesta de decir verdad declaramos que los Estados Financieros y sus notas, son razonablemente correctos y son responsabilidad del emisor.</t>
  </si>
  <si>
    <t>RECTOR U.T.E.Q.</t>
  </si>
  <si>
    <t>SECRETARIO DE ADMON Y FINANZAS</t>
  </si>
  <si>
    <t xml:space="preserve">  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</si>
  <si>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</si>
  <si>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</si>
  <si>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</si>
  <si>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</si>
  <si>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</si>
  <si>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</si>
  <si>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</si>
  <si>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1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</si>
  <si>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2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</si>
  <si>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t>(3 = 1 + 2)</t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</si>
  <si>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4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</si>
  <si>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5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</si>
  <si>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t>(6 = 5 - 1)</t>
  </si>
  <si>
    <t>Cuotas y Aportaciones de Seguridad Social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</si>
  <si>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</si>
  <si>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</si>
  <si>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</si>
  <si>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</si>
  <si>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 excedentes</t>
  </si>
  <si>
    <t>Estado Analítico de Ingresos Por Fuente de Financiamiento</t>
  </si>
  <si>
    <t>Ingresos del Poder Ejecutivo Federal o Estatal y de los Municipios</t>
  </si>
  <si>
    <t>Ingresos derivados de financiamientos</t>
  </si>
  <si>
    <r>
      <t>1</t>
    </r>
    <r>
      <rPr>
        <sz val="5"/>
        <color rgb="FF000000"/>
        <rFont val="Arial"/>
        <family val="2"/>
      </rPr>
      <t xml:space="preserve"> Incluye intereses que generan las cuentas bancarias de los entes públicos en productos.</t>
    </r>
  </si>
  <si>
    <r>
      <t>2</t>
    </r>
    <r>
      <rPr>
        <sz val="5"/>
        <color rgb="FF000000"/>
        <rFont val="Arial"/>
        <family val="2"/>
      </rPr>
      <t xml:space="preserve"> Incluye donativos en efectivo del Poder Ejecutivo, entre otros aprovechamientos.</t>
    </r>
  </si>
  <si>
    <r>
      <t>3</t>
    </r>
    <r>
      <rPr>
        <sz val="5"/>
        <color rgb="FF000000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</si>
  <si>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RECTOR</t>
  </si>
  <si>
    <t>SECRETARIO ACADEMICO</t>
  </si>
  <si>
    <t>SECRETARIO DE VINCULACION</t>
  </si>
  <si>
    <t>ABOGADO GENERAL</t>
  </si>
  <si>
    <t>CONTRALOR INTERNO</t>
  </si>
  <si>
    <t>DIRECTOR DE AREA</t>
  </si>
  <si>
    <t>SUBDIRECTOR DE AREA</t>
  </si>
  <si>
    <t>JEFE DE DEPARTAMENTO</t>
  </si>
  <si>
    <t>COORDINADOR</t>
  </si>
  <si>
    <t>INVESTIGADOR ESPECIALIZADO</t>
  </si>
  <si>
    <t>INGENIERO EN SISTEMAS</t>
  </si>
  <si>
    <t>ABOGADO</t>
  </si>
  <si>
    <t>JEFE DE OFICINA</t>
  </si>
  <si>
    <t>TECNICO BIBLIOTECARIO</t>
  </si>
  <si>
    <t>ANALISTA ADMINISTRATIVO</t>
  </si>
  <si>
    <t>ENFERMERA</t>
  </si>
  <si>
    <t>TECNICO ESPECIALIZADO EN MANTENIMIENTO</t>
  </si>
  <si>
    <t>CHOFER DEL RECTOR</t>
  </si>
  <si>
    <t>CHOFER ADMINISTRATIVO</t>
  </si>
  <si>
    <t>SECRETARIA DE RECTOR</t>
  </si>
  <si>
    <t>SECRETARIA DE SECRETARIO</t>
  </si>
  <si>
    <t>SECRETARIA DE DIRECTOR DE AREA</t>
  </si>
  <si>
    <t>SECRETARIA DE SUBDIRECTOR DE AREA</t>
  </si>
  <si>
    <t>SECRETARIA DE JEFE DE DEPARTAMENTO</t>
  </si>
  <si>
    <t>ADMINISTRATIVO</t>
  </si>
  <si>
    <t>LAI María Elsa Rodríguez Moreno</t>
  </si>
  <si>
    <t>Subdirectora de Recursos Financieros</t>
  </si>
  <si>
    <t>MDCO. Apolinar Villegas Arcos</t>
  </si>
  <si>
    <t>Secretario de Administración y Finanzas</t>
  </si>
  <si>
    <t>M. en C. José Carlos Arredondo Velázquez</t>
  </si>
  <si>
    <t>Rector</t>
  </si>
  <si>
    <t>C.P. Jose Luis Elizondo Martínez</t>
  </si>
  <si>
    <t>Jefe del Departamento de Contabilidad</t>
  </si>
  <si>
    <t>ESTADO DE SITUACIÓN FINANCIERA</t>
  </si>
  <si>
    <t xml:space="preserve">(Pesos) </t>
  </si>
  <si>
    <t xml:space="preserve"> DIC -2022</t>
  </si>
  <si>
    <t>ACTIVO</t>
  </si>
  <si>
    <t>Inventarios</t>
  </si>
  <si>
    <t>Otros Activos Circulantes</t>
  </si>
  <si>
    <t>Total de Activos Circulantes</t>
  </si>
  <si>
    <t>Total de Activos No Circulantes</t>
  </si>
  <si>
    <t>HACIENDA PÚBLICA/PATRIMONIO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</si>
  <si>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</si>
  <si>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</si>
  <si>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</si>
  <si>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</si>
  <si>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</si>
  <si>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</si>
  <si>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>EJERCICIO 2023</t>
  </si>
  <si>
    <t xml:space="preserve">ESTADO DE ACTIVIDADES DE RECURSOS PUBLICOS FEDERALES  </t>
  </si>
  <si>
    <t>INGRESOS Y OTROS BENEFICIOS</t>
  </si>
  <si>
    <t>TRANSFERENCIAS FEDERALES</t>
  </si>
  <si>
    <t>TOTAL DE INGRESOS</t>
  </si>
  <si>
    <t>GASTOS Y OTRAS PERDIDAS</t>
  </si>
  <si>
    <t>GASTOS DE FUNCIONAMIENTO</t>
  </si>
  <si>
    <t>AHORRO/DESAHORRO NETO DEL EJERCICIO</t>
  </si>
  <si>
    <t>MCDO. APOLONAR VILLEGAS ARCOS</t>
  </si>
  <si>
    <t>C.P. JOSE LUIS ELIZONDO MARTINEZ</t>
  </si>
  <si>
    <t>SECRETARIO DE ADMON. Y FINANZAS</t>
  </si>
  <si>
    <t>JEFE DEL DEPARTAMENTO DE CONTABILIDAD</t>
  </si>
  <si>
    <t>Universidad Tecnológica de Querétaro</t>
  </si>
  <si>
    <t>Enero - Abril 2023</t>
  </si>
  <si>
    <t>Inicio</t>
  </si>
  <si>
    <t>Técnico Superior Universitario</t>
  </si>
  <si>
    <t>Universidades Tecnológicas y Politécnicas</t>
  </si>
  <si>
    <t>Licenciatura</t>
  </si>
  <si>
    <t>Posgrado</t>
  </si>
  <si>
    <t>MDCO. Ezequiel Aguilar Bernal</t>
  </si>
  <si>
    <t>Abril</t>
  </si>
  <si>
    <t>Mayo</t>
  </si>
  <si>
    <t>Acumulado
marzo-mayo</t>
  </si>
  <si>
    <t>MANDO</t>
  </si>
  <si>
    <t>PROFESOR TITULAR "A"</t>
  </si>
  <si>
    <t>ACADEMICO</t>
  </si>
  <si>
    <t>PROFESOR TITULAR "B"</t>
  </si>
  <si>
    <t>PROFESOR TITULAR "C"</t>
  </si>
  <si>
    <t>PROFESOR ASOCIADO "A"</t>
  </si>
  <si>
    <t>PROFESOR ASOCIADO "B"</t>
  </si>
  <si>
    <t>PROFESOR ASOCIADO "C"</t>
  </si>
  <si>
    <t>TECNICO ACADEMICO "A"</t>
  </si>
  <si>
    <t>TECNICO ACADEMICO "B"</t>
  </si>
  <si>
    <t>TECNICO ACADEMICO "C"</t>
  </si>
  <si>
    <t>Trimestre:  Segundo trimestre 2023</t>
  </si>
  <si>
    <t>Fin</t>
  </si>
  <si>
    <t>Mayo-Agosto 2023</t>
  </si>
  <si>
    <t xml:space="preserve">  Al  30 de Junio  2023</t>
  </si>
  <si>
    <t>Del 01 de enero al 30 de junio de 2023</t>
  </si>
  <si>
    <t>ProductosÂ¹</t>
  </si>
  <si>
    <t>AprovechamientosÂ²</t>
  </si>
  <si>
    <t>Ingresos de los Entes Públicos de los Poderes Legislativo y Judicial, de los Órganos Autónomos y del Sector Paraestatal o Paramunicipal, así­ como de las Empresas Productivas del Estado</t>
  </si>
  <si>
    <t>Ingresos por Venta de Bienes, Prestación de Servicios y Otros IngresosÂ³</t>
  </si>
  <si>
    <t xml:space="preserve">Del 01 de enero al 30 de junio de 2023 </t>
  </si>
  <si>
    <t>AL 30 DE JUNIO 2023</t>
  </si>
  <si>
    <t xml:space="preserve">Mayo </t>
  </si>
  <si>
    <t>Junio</t>
  </si>
  <si>
    <t>UNIVERSIDAD TECNOLÓGICA DE QUERÉTARO</t>
  </si>
  <si>
    <t>SUBSIDIOS FEDERALES PARA ORGANISMOS DESCENTRALIZADOS ESTATALES U006</t>
  </si>
  <si>
    <t>Abril-Mayo</t>
  </si>
  <si>
    <t>Abril-Junio</t>
  </si>
  <si>
    <t>Presupuesto Anual Asignado vs Presupuesto Ejercido</t>
  </si>
  <si>
    <t>Meta Anual
Indicador / (Variable meta)</t>
  </si>
  <si>
    <t>Metas programadas abril-junio</t>
  </si>
  <si>
    <t>Metas alcanzadas
abril-junio</t>
  </si>
  <si>
    <t>Metas alcanzadas al período enero-junio</t>
  </si>
  <si>
    <t>Metas alcanzadas al período 
Abril-junio</t>
  </si>
  <si>
    <t>Abril  - Mayo</t>
  </si>
  <si>
    <t>Abril - Junio</t>
  </si>
  <si>
    <t>DIRECTIVO</t>
  </si>
  <si>
    <t>DOCENTE</t>
  </si>
  <si>
    <t>ATM</t>
  </si>
  <si>
    <t>ADMIN. Y SECRETARIAL</t>
  </si>
  <si>
    <t>QUERÉTARO</t>
  </si>
  <si>
    <t>PROFESOR DE ASIGNATURA "B" (H/S/M)</t>
  </si>
  <si>
    <t>Notas: *El número de plazas corresponde a las ocupadas considerando por los movimientos de personal de Altas, Bajas o Cambios de posición. ES IMPORTANTE SEÑALAR QUE EL GASTO DE NOMINA CON U006 AL 30 DE JUNIO 2023 ES POR $15,994,552.87, más el gasto de Seguridad Social del 2do Trimestre por $4,206,211.71 lo que suma un total del gasto en capitulo del 1000 de Recurso Federal por $ 20,200,754.58. Cabe destacar que para la categoría "PROFESOR ASIGNATURA "B" (H/S/M) el dato corresponde a horas y no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</si>
</sst>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.00_ ;[Red]\-#,##0.00\ "/>
    <numFmt numFmtId="166" formatCode="General_)"/>
    <numFmt numFmtId="167" formatCode="_-* #,##0_-;\-* #,##0_-;_-* &quot;-&quot;??_-;_-@_-"/>
  </numFmts>
  <fonts count="6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5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sz val="10"/>
      <name val="Arial Unicode MS"/>
      <family val="2"/>
    </font>
    <font>
      <sz val="8"/>
      <name val="Montserrat"/>
    </font>
    <font>
      <sz val="1"/>
      <color rgb="FF000000"/>
      <name val="Times New Roman"/>
      <family val="1"/>
    </font>
    <font>
      <b/>
      <sz val="7"/>
      <color rgb="FF000000"/>
      <name val="Arial"/>
      <family val="2"/>
    </font>
    <font>
      <b/>
      <sz val="8"/>
      <color rgb="FFFFFFFF"/>
      <name val="Arial"/>
      <family val="2"/>
    </font>
    <font>
      <sz val="3.3"/>
      <color rgb="FF000000"/>
      <name val="Arial"/>
      <family val="2"/>
    </font>
    <font>
      <sz val="5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rgb="FF00CC00"/>
      <name val="Arial"/>
      <family val="2"/>
    </font>
    <font>
      <sz val="5"/>
      <name val="Times New Roman"/>
      <family val="1"/>
    </font>
    <font>
      <b/>
      <sz val="10"/>
      <color rgb="FF6600CC"/>
      <name val="Arial"/>
      <family val="2"/>
    </font>
    <font>
      <b/>
      <sz val="10"/>
      <color rgb="FFA019EB"/>
      <name val="Arial"/>
      <family val="2"/>
    </font>
    <font>
      <b/>
      <sz val="10"/>
      <color rgb="FF6600FF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1"/>
      <color rgb="FF6600FF"/>
      <name val="Arial"/>
      <family val="2"/>
    </font>
    <font>
      <b/>
      <sz val="11"/>
      <color rgb="FF0000FF"/>
      <name val="Arial"/>
      <family val="2"/>
    </font>
    <font>
      <sz val="8"/>
      <name val="Calibri"/>
      <family val="2"/>
      <scheme val="minor"/>
    </font>
    <font>
      <sz val="8"/>
      <color theme="4" tint="0.3999755851924192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6" fillId="0" borderId="0">
      <alignment wrapText="1"/>
    </xf>
    <xf numFmtId="43" fontId="6" fillId="0" borderId="0" applyFont="0" applyFill="0" applyBorder="0" applyAlignment="0" applyProtection="0"/>
    <xf numFmtId="0" fontId="22" fillId="0" borderId="0"/>
    <xf numFmtId="0" fontId="6" fillId="0" borderId="0"/>
    <xf numFmtId="9" fontId="22" fillId="0" borderId="0" applyFont="0" applyFill="0" applyBorder="0" applyAlignment="0" applyProtection="0"/>
    <xf numFmtId="166" fontId="6" fillId="0" borderId="0"/>
    <xf numFmtId="0" fontId="6" fillId="0" borderId="0"/>
    <xf numFmtId="43" fontId="32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2" fillId="0" borderId="0"/>
    <xf numFmtId="43" fontId="6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5">
    <xf numFmtId="0" fontId="0" fillId="0" borderId="0" xfId="0"/>
    <xf numFmtId="0" fontId="0" fillId="0" borderId="1" xfId="0" applyBorder="1"/>
    <xf numFmtId="0" fontId="13" fillId="3" borderId="0" xfId="0" quotePrefix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21" fillId="0" borderId="0" xfId="4" applyFont="1" applyAlignment="1">
      <alignment vertical="center"/>
    </xf>
    <xf numFmtId="0" fontId="6" fillId="0" borderId="0" xfId="4"/>
    <xf numFmtId="0" fontId="13" fillId="0" borderId="0" xfId="0" applyFont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0" xfId="0" quotePrefix="1" applyFont="1" applyFill="1" applyAlignment="1">
      <alignment horizontal="center" vertical="center" wrapText="1"/>
    </xf>
    <xf numFmtId="0" fontId="15" fillId="0" borderId="3" xfId="0" applyFont="1" applyBorder="1" applyAlignment="1" applyProtection="1">
      <alignment vertical="center" wrapText="1"/>
      <protection locked="0"/>
    </xf>
    <xf numFmtId="0" fontId="20" fillId="0" borderId="3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4" fontId="15" fillId="0" borderId="2" xfId="0" applyNumberFormat="1" applyFont="1" applyBorder="1" applyAlignment="1" applyProtection="1">
      <alignment horizontal="right" vertical="center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10" fontId="25" fillId="0" borderId="2" xfId="4" applyNumberFormat="1" applyFont="1" applyBorder="1" applyAlignment="1" applyProtection="1">
      <alignment horizontal="center" vertical="center" wrapText="1"/>
      <protection locked="0"/>
    </xf>
    <xf numFmtId="3" fontId="25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3" fontId="25" fillId="0" borderId="2" xfId="5" applyNumberFormat="1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 wrapText="1"/>
      <protection locked="0"/>
    </xf>
    <xf numFmtId="0" fontId="20" fillId="0" borderId="15" xfId="0" applyFont="1" applyBorder="1" applyAlignment="1" applyProtection="1">
      <alignment vertical="center" wrapText="1"/>
      <protection locked="0"/>
    </xf>
    <xf numFmtId="0" fontId="15" fillId="0" borderId="14" xfId="0" applyFont="1" applyBorder="1" applyAlignment="1" applyProtection="1">
      <alignment vertical="center"/>
      <protection locked="0"/>
    </xf>
    <xf numFmtId="4" fontId="15" fillId="0" borderId="13" xfId="0" applyNumberFormat="1" applyFont="1" applyBorder="1" applyAlignment="1" applyProtection="1">
      <alignment horizontal="right" vertical="center"/>
      <protection locked="0"/>
    </xf>
    <xf numFmtId="0" fontId="20" fillId="0" borderId="13" xfId="0" applyFont="1" applyBorder="1" applyAlignment="1" applyProtection="1">
      <alignment vertical="center" wrapText="1"/>
      <protection locked="0"/>
    </xf>
    <xf numFmtId="3" fontId="25" fillId="0" borderId="13" xfId="5" applyNumberFormat="1" applyFont="1" applyBorder="1" applyAlignment="1" applyProtection="1">
      <alignment horizontal="center" vertical="center" wrapText="1"/>
      <protection locked="0"/>
    </xf>
    <xf numFmtId="3" fontId="25" fillId="0" borderId="13" xfId="4" applyNumberFormat="1" applyFont="1" applyBorder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10" fontId="25" fillId="0" borderId="13" xfId="4" applyNumberFormat="1" applyFont="1" applyBorder="1" applyAlignment="1" applyProtection="1">
      <alignment horizontal="center" vertical="center" wrapText="1"/>
      <protection locked="0"/>
    </xf>
    <xf numFmtId="166" fontId="20" fillId="0" borderId="10" xfId="0" applyNumberFormat="1" applyFont="1" applyBorder="1" applyAlignment="1" applyProtection="1">
      <alignment horizontal="left"/>
      <protection locked="0"/>
    </xf>
    <xf numFmtId="0" fontId="19" fillId="0" borderId="10" xfId="0" applyFont="1" applyBorder="1" applyProtection="1">
      <protection locked="0"/>
    </xf>
    <xf numFmtId="0" fontId="20" fillId="0" borderId="10" xfId="0" applyFont="1" applyBorder="1" applyProtection="1">
      <protection locked="0"/>
    </xf>
    <xf numFmtId="164" fontId="0" fillId="0" borderId="0" xfId="0" applyNumberFormat="1" applyProtection="1">
      <protection locked="0"/>
    </xf>
    <xf numFmtId="43" fontId="23" fillId="0" borderId="0" xfId="0" applyNumberFormat="1" applyFont="1" applyProtection="1">
      <protection locked="0"/>
    </xf>
    <xf numFmtId="0" fontId="20" fillId="0" borderId="10" xfId="0" applyFont="1" applyBorder="1" applyAlignment="1" applyProtection="1">
      <alignment horizontal="left"/>
      <protection locked="0"/>
    </xf>
    <xf numFmtId="0" fontId="23" fillId="0" borderId="0" xfId="0" applyFont="1"/>
    <xf numFmtId="0" fontId="24" fillId="0" borderId="0" xfId="0" applyFont="1"/>
    <xf numFmtId="0" fontId="15" fillId="0" borderId="0" xfId="0" applyFont="1"/>
    <xf numFmtId="0" fontId="10" fillId="3" borderId="0" xfId="0" applyFont="1" applyFill="1" applyAlignment="1">
      <alignment vertical="center" wrapText="1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0" fillId="3" borderId="0" xfId="0" quotePrefix="1" applyFont="1" applyFill="1" applyAlignment="1">
      <alignment horizontal="center" vertical="center" wrapText="1"/>
    </xf>
    <xf numFmtId="165" fontId="15" fillId="0" borderId="11" xfId="0" applyNumberFormat="1" applyFont="1" applyBorder="1" applyAlignment="1" applyProtection="1">
      <alignment vertical="center"/>
      <protection locked="0"/>
    </xf>
    <xf numFmtId="165" fontId="15" fillId="0" borderId="12" xfId="0" applyNumberFormat="1" applyFont="1" applyBorder="1" applyAlignment="1" applyProtection="1">
      <alignment vertical="center"/>
      <protection locked="0"/>
    </xf>
    <xf numFmtId="0" fontId="15" fillId="0" borderId="11" xfId="0" applyFont="1" applyBorder="1" applyProtection="1">
      <protection locked="0"/>
    </xf>
    <xf numFmtId="165" fontId="15" fillId="0" borderId="11" xfId="0" applyNumberFormat="1" applyFont="1" applyBorder="1" applyProtection="1">
      <protection locked="0"/>
    </xf>
    <xf numFmtId="165" fontId="15" fillId="0" borderId="12" xfId="0" applyNumberFormat="1" applyFont="1" applyBorder="1" applyProtection="1">
      <protection locked="0"/>
    </xf>
    <xf numFmtId="165" fontId="0" fillId="0" borderId="11" xfId="0" applyNumberFormat="1" applyBorder="1" applyProtection="1">
      <protection locked="0"/>
    </xf>
    <xf numFmtId="165" fontId="0" fillId="0" borderId="12" xfId="0" applyNumberFormat="1" applyBorder="1" applyProtection="1">
      <protection locked="0"/>
    </xf>
    <xf numFmtId="0" fontId="0" fillId="0" borderId="11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8" fillId="0" borderId="11" xfId="0" applyFont="1" applyBorder="1" applyAlignment="1" applyProtection="1">
      <alignment horizontal="justify"/>
      <protection locked="0"/>
    </xf>
    <xf numFmtId="0" fontId="8" fillId="0" borderId="12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5" fillId="0" borderId="0" xfId="0" applyNumberFormat="1" applyFont="1"/>
    <xf numFmtId="0" fontId="10" fillId="3" borderId="0" xfId="0" applyFont="1" applyFill="1"/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0" fillId="2" borderId="0" xfId="0" applyFill="1" applyProtection="1">
      <protection locked="0"/>
    </xf>
    <xf numFmtId="3" fontId="6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8" fillId="0" borderId="0" xfId="0" applyFont="1"/>
    <xf numFmtId="166" fontId="20" fillId="0" borderId="13" xfId="0" applyNumberFormat="1" applyFont="1" applyBorder="1" applyAlignment="1" applyProtection="1">
      <alignment horizontal="left"/>
      <protection locked="0"/>
    </xf>
    <xf numFmtId="0" fontId="20" fillId="0" borderId="13" xfId="0" applyFont="1" applyBorder="1" applyProtection="1">
      <protection locked="0"/>
    </xf>
    <xf numFmtId="4" fontId="20" fillId="0" borderId="13" xfId="0" applyNumberFormat="1" applyFont="1" applyBorder="1" applyAlignment="1" applyProtection="1">
      <alignment horizontal="right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3" fontId="1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6" xfId="0" applyBorder="1" applyProtection="1">
      <protection locked="0"/>
    </xf>
    <xf numFmtId="0" fontId="29" fillId="3" borderId="13" xfId="0" applyFont="1" applyFill="1" applyBorder="1" applyAlignment="1" applyProtection="1">
      <alignment vertical="center" wrapText="1"/>
      <protection locked="0"/>
    </xf>
    <xf numFmtId="0" fontId="29" fillId="3" borderId="4" xfId="0" applyFont="1" applyFill="1" applyBorder="1" applyAlignment="1" applyProtection="1">
      <alignment vertical="center"/>
      <protection locked="0"/>
    </xf>
    <xf numFmtId="4" fontId="26" fillId="3" borderId="2" xfId="0" applyNumberFormat="1" applyFont="1" applyFill="1" applyBorder="1" applyAlignment="1" applyProtection="1">
      <alignment horizontal="right" vertical="center"/>
      <protection locked="0"/>
    </xf>
    <xf numFmtId="0" fontId="26" fillId="3" borderId="4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vertical="center" wrapText="1"/>
      <protection locked="0"/>
    </xf>
    <xf numFmtId="3" fontId="25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5" fillId="3" borderId="2" xfId="4" applyNumberFormat="1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Alignment="1" applyProtection="1">
      <alignment horizontal="center"/>
      <protection locked="0"/>
    </xf>
    <xf numFmtId="165" fontId="30" fillId="3" borderId="0" xfId="0" applyNumberFormat="1" applyFont="1" applyFill="1" applyProtection="1">
      <protection locked="0"/>
    </xf>
    <xf numFmtId="0" fontId="27" fillId="3" borderId="0" xfId="0" applyFont="1" applyFill="1" applyAlignment="1">
      <alignment vertical="center" wrapText="1"/>
    </xf>
    <xf numFmtId="0" fontId="27" fillId="3" borderId="0" xfId="0" quotePrefix="1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3" fontId="1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3" fontId="14" fillId="2" borderId="0" xfId="0" applyNumberFormat="1" applyFont="1" applyFill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3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9" xfId="0" applyFont="1" applyFill="1" applyBorder="1" applyAlignment="1" applyProtection="1">
      <alignment horizontal="left" vertical="center"/>
      <protection locked="0"/>
    </xf>
    <xf numFmtId="165" fontId="15" fillId="0" borderId="22" xfId="0" applyNumberFormat="1" applyFont="1" applyBorder="1" applyAlignment="1" applyProtection="1">
      <alignment vertical="center"/>
      <protection locked="0"/>
    </xf>
    <xf numFmtId="0" fontId="46" fillId="0" borderId="11" xfId="0" applyFont="1" applyBorder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4" fontId="45" fillId="0" borderId="0" xfId="0" applyNumberFormat="1" applyFont="1"/>
    <xf numFmtId="167" fontId="43" fillId="0" borderId="13" xfId="10" applyNumberFormat="1" applyFont="1" applyBorder="1"/>
    <xf numFmtId="3" fontId="20" fillId="0" borderId="13" xfId="0" applyNumberFormat="1" applyFont="1" applyBorder="1" applyProtection="1">
      <protection locked="0"/>
    </xf>
    <xf numFmtId="9" fontId="20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9" fillId="0" borderId="13" xfId="0" applyFont="1" applyBorder="1" applyAlignment="1" applyProtection="1">
      <alignment vertical="center" wrapText="1"/>
      <protection locked="0"/>
    </xf>
    <xf numFmtId="0" fontId="20" fillId="0" borderId="13" xfId="0" applyFont="1" applyBorder="1" applyAlignment="1" applyProtection="1">
      <alignment horizontal="center" vertical="top"/>
      <protection locked="0"/>
    </xf>
    <xf numFmtId="43" fontId="20" fillId="0" borderId="13" xfId="0" applyNumberFormat="1" applyFont="1" applyBorder="1" applyProtection="1">
      <protection locked="0"/>
    </xf>
    <xf numFmtId="0" fontId="20" fillId="0" borderId="13" xfId="0" applyFont="1" applyBorder="1" applyAlignment="1" applyProtection="1">
      <alignment horizontal="left"/>
      <protection locked="0"/>
    </xf>
    <xf numFmtId="0" fontId="0" fillId="3" borderId="13" xfId="0" applyFill="1" applyBorder="1" applyProtection="1">
      <protection locked="0"/>
    </xf>
    <xf numFmtId="0" fontId="30" fillId="3" borderId="13" xfId="0" applyFont="1" applyFill="1" applyBorder="1" applyAlignment="1" applyProtection="1">
      <alignment horizontal="center"/>
      <protection locked="0"/>
    </xf>
    <xf numFmtId="4" fontId="30" fillId="3" borderId="13" xfId="0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7" fillId="0" borderId="5" xfId="0" applyFont="1" applyBorder="1" applyAlignment="1"/>
    <xf numFmtId="0" fontId="7" fillId="0" borderId="0" xfId="0" applyFont="1" applyBorder="1" applyAlignment="1"/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3" fillId="2" borderId="0" xfId="21" applyFont="1" applyFill="1" applyAlignment="1">
      <alignment vertical="center"/>
    </xf>
    <xf numFmtId="0" fontId="56" fillId="0" borderId="0" xfId="21" applyFont="1" applyAlignment="1">
      <alignment vertical="center"/>
    </xf>
    <xf numFmtId="0" fontId="53" fillId="0" borderId="0" xfId="21" applyFont="1" applyAlignment="1">
      <alignment vertical="center"/>
    </xf>
    <xf numFmtId="0" fontId="8" fillId="5" borderId="29" xfId="21" applyFont="1" applyFill="1" applyBorder="1" applyAlignment="1">
      <alignment horizontal="center" vertical="center" wrapText="1"/>
    </xf>
    <xf numFmtId="0" fontId="57" fillId="5" borderId="29" xfId="21" applyFont="1" applyFill="1" applyBorder="1" applyAlignment="1">
      <alignment horizontal="center" vertical="center" wrapText="1"/>
    </xf>
    <xf numFmtId="0" fontId="58" fillId="5" borderId="29" xfId="21" applyFont="1" applyFill="1" applyBorder="1" applyAlignment="1">
      <alignment horizontal="center" vertical="center" wrapText="1"/>
    </xf>
    <xf numFmtId="0" fontId="34" fillId="6" borderId="0" xfId="21" applyFont="1" applyFill="1" applyAlignment="1">
      <alignment horizontal="center" vertical="center" wrapText="1"/>
    </xf>
    <xf numFmtId="0" fontId="53" fillId="6" borderId="0" xfId="21" applyFont="1" applyFill="1" applyAlignment="1">
      <alignment vertical="center" wrapText="1"/>
    </xf>
    <xf numFmtId="0" fontId="7" fillId="4" borderId="0" xfId="21" applyFont="1" applyFill="1" applyAlignment="1">
      <alignment vertical="center" wrapText="1"/>
    </xf>
    <xf numFmtId="3" fontId="31" fillId="4" borderId="0" xfId="21" applyNumberFormat="1" applyFont="1" applyFill="1" applyAlignment="1">
      <alignment horizontal="right" vertical="center" wrapText="1"/>
    </xf>
    <xf numFmtId="43" fontId="53" fillId="2" borderId="0" xfId="22" applyFont="1" applyFill="1" applyAlignment="1">
      <alignment vertical="center"/>
    </xf>
    <xf numFmtId="3" fontId="53" fillId="2" borderId="0" xfId="21" applyNumberFormat="1" applyFont="1" applyFill="1" applyAlignment="1">
      <alignment vertical="center"/>
    </xf>
    <xf numFmtId="0" fontId="31" fillId="4" borderId="0" xfId="21" applyFont="1" applyFill="1" applyAlignment="1">
      <alignment horizontal="right" vertical="center" wrapText="1"/>
    </xf>
    <xf numFmtId="167" fontId="31" fillId="4" borderId="0" xfId="22" applyNumberFormat="1" applyFont="1" applyFill="1" applyAlignment="1">
      <alignment horizontal="right" vertical="center" wrapText="1"/>
    </xf>
    <xf numFmtId="0" fontId="34" fillId="4" borderId="0" xfId="21" applyFont="1" applyFill="1" applyAlignment="1">
      <alignment horizontal="center" vertical="center" wrapText="1"/>
    </xf>
    <xf numFmtId="3" fontId="59" fillId="4" borderId="0" xfId="21" applyNumberFormat="1" applyFont="1" applyFill="1" applyAlignment="1">
      <alignment horizontal="right" vertical="center" wrapText="1"/>
    </xf>
    <xf numFmtId="3" fontId="60" fillId="4" borderId="0" xfId="21" applyNumberFormat="1" applyFont="1" applyFill="1" applyAlignment="1">
      <alignment horizontal="right" vertical="center" wrapText="1"/>
    </xf>
    <xf numFmtId="0" fontId="34" fillId="4" borderId="0" xfId="21" applyFont="1" applyFill="1" applyAlignment="1">
      <alignment horizontal="right" vertical="center" wrapText="1"/>
    </xf>
    <xf numFmtId="0" fontId="34" fillId="7" borderId="0" xfId="21" applyFont="1" applyFill="1" applyAlignment="1">
      <alignment horizontal="center" vertical="center" wrapText="1"/>
    </xf>
    <xf numFmtId="3" fontId="59" fillId="7" borderId="0" xfId="21" applyNumberFormat="1" applyFont="1" applyFill="1" applyAlignment="1">
      <alignment horizontal="right" vertical="center" wrapText="1"/>
    </xf>
    <xf numFmtId="3" fontId="60" fillId="7" borderId="0" xfId="21" applyNumberFormat="1" applyFont="1" applyFill="1" applyAlignment="1">
      <alignment horizontal="right" vertical="center" wrapText="1"/>
    </xf>
    <xf numFmtId="0" fontId="53" fillId="4" borderId="0" xfId="21" applyFont="1" applyFill="1" applyAlignment="1">
      <alignment vertical="center" wrapText="1"/>
    </xf>
    <xf numFmtId="0" fontId="61" fillId="7" borderId="0" xfId="21" applyFont="1" applyFill="1" applyAlignment="1">
      <alignment horizontal="center" vertical="center" wrapText="1"/>
    </xf>
    <xf numFmtId="3" fontId="62" fillId="7" borderId="0" xfId="21" applyNumberFormat="1" applyFont="1" applyFill="1" applyAlignment="1">
      <alignment horizontal="right" vertical="center" wrapText="1"/>
    </xf>
    <xf numFmtId="3" fontId="63" fillId="7" borderId="0" xfId="21" applyNumberFormat="1" applyFont="1" applyFill="1" applyAlignment="1">
      <alignment horizontal="right" vertical="center" wrapText="1"/>
    </xf>
    <xf numFmtId="0" fontId="53" fillId="4" borderId="0" xfId="21" applyFont="1" applyFill="1" applyAlignment="1">
      <alignment vertical="center"/>
    </xf>
    <xf numFmtId="0" fontId="34" fillId="6" borderId="0" xfId="21" applyFont="1" applyFill="1" applyAlignment="1">
      <alignment vertical="center" wrapText="1"/>
    </xf>
    <xf numFmtId="3" fontId="59" fillId="6" borderId="0" xfId="21" applyNumberFormat="1" applyFont="1" applyFill="1" applyAlignment="1">
      <alignment horizontal="right" vertical="center" wrapText="1"/>
    </xf>
    <xf numFmtId="3" fontId="60" fillId="6" borderId="0" xfId="21" applyNumberFormat="1" applyFont="1" applyFill="1" applyAlignment="1">
      <alignment horizontal="right" vertical="center" wrapText="1"/>
    </xf>
    <xf numFmtId="167" fontId="8" fillId="4" borderId="0" xfId="22" applyNumberFormat="1" applyFont="1" applyFill="1" applyAlignment="1">
      <alignment horizontal="right" vertical="center" wrapText="1"/>
    </xf>
    <xf numFmtId="3" fontId="8" fillId="4" borderId="0" xfId="21" applyNumberFormat="1" applyFont="1" applyFill="1" applyAlignment="1">
      <alignment horizontal="right" vertical="center" wrapText="1"/>
    </xf>
    <xf numFmtId="0" fontId="34" fillId="6" borderId="0" xfId="21" applyFont="1" applyFill="1" applyAlignment="1">
      <alignment horizontal="right" vertical="center" wrapText="1"/>
    </xf>
    <xf numFmtId="0" fontId="34" fillId="7" borderId="0" xfId="21" applyFont="1" applyFill="1" applyAlignment="1">
      <alignment vertical="center" wrapText="1"/>
    </xf>
    <xf numFmtId="164" fontId="53" fillId="2" borderId="0" xfId="21" applyNumberFormat="1" applyFont="1" applyFill="1" applyAlignment="1">
      <alignment vertical="center"/>
    </xf>
    <xf numFmtId="0" fontId="34" fillId="7" borderId="0" xfId="21" applyFont="1" applyFill="1" applyAlignment="1">
      <alignment horizontal="left" vertical="center" wrapText="1"/>
    </xf>
    <xf numFmtId="3" fontId="64" fillId="2" borderId="0" xfId="21" applyNumberFormat="1" applyFont="1" applyFill="1" applyAlignment="1">
      <alignment vertical="center"/>
    </xf>
    <xf numFmtId="0" fontId="7" fillId="2" borderId="0" xfId="21" applyFont="1" applyFill="1" applyAlignment="1">
      <alignment vertical="center"/>
    </xf>
    <xf numFmtId="0" fontId="64" fillId="2" borderId="6" xfId="21" applyFont="1" applyFill="1" applyBorder="1" applyAlignment="1">
      <alignment vertical="center"/>
    </xf>
    <xf numFmtId="0" fontId="64" fillId="2" borderId="0" xfId="21" applyFont="1" applyFill="1" applyAlignment="1">
      <alignment vertical="center"/>
    </xf>
    <xf numFmtId="0" fontId="34" fillId="2" borderId="33" xfId="21" applyFont="1" applyFill="1" applyBorder="1" applyAlignment="1">
      <alignment horizontal="center" vertical="center" wrapText="1"/>
    </xf>
    <xf numFmtId="0" fontId="34" fillId="2" borderId="33" xfId="21" applyFont="1" applyFill="1" applyBorder="1" applyAlignment="1">
      <alignment vertical="center" wrapText="1"/>
    </xf>
    <xf numFmtId="0" fontId="34" fillId="2" borderId="0" xfId="21" applyFont="1" applyFill="1" applyAlignment="1">
      <alignment horizontal="center" vertical="center" wrapText="1"/>
    </xf>
    <xf numFmtId="0" fontId="34" fillId="2" borderId="0" xfId="21" applyFont="1" applyFill="1" applyBorder="1" applyAlignment="1">
      <alignment vertical="center" wrapText="1"/>
    </xf>
    <xf numFmtId="3" fontId="65" fillId="2" borderId="0" xfId="21" applyNumberFormat="1" applyFont="1" applyFill="1" applyAlignment="1">
      <alignment vertical="center"/>
    </xf>
    <xf numFmtId="0" fontId="65" fillId="2" borderId="0" xfId="21" applyFont="1" applyFill="1" applyAlignment="1">
      <alignment vertical="center"/>
    </xf>
    <xf numFmtId="0" fontId="1" fillId="0" borderId="0" xfId="21"/>
    <xf numFmtId="0" fontId="47" fillId="0" borderId="0" xfId="21" applyFont="1"/>
    <xf numFmtId="0" fontId="36" fillId="4" borderId="29" xfId="21" applyFont="1" applyFill="1" applyBorder="1" applyAlignment="1">
      <alignment horizontal="center" wrapText="1"/>
    </xf>
    <xf numFmtId="0" fontId="1" fillId="4" borderId="34" xfId="21" applyFill="1" applyBorder="1" applyAlignment="1">
      <alignment wrapText="1"/>
    </xf>
    <xf numFmtId="0" fontId="1" fillId="4" borderId="33" xfId="21" applyFill="1" applyBorder="1" applyAlignment="1">
      <alignment wrapText="1"/>
    </xf>
    <xf numFmtId="0" fontId="1" fillId="4" borderId="35" xfId="21" applyFill="1" applyBorder="1" applyAlignment="1">
      <alignment wrapText="1"/>
    </xf>
    <xf numFmtId="0" fontId="48" fillId="4" borderId="31" xfId="21" applyFont="1" applyFill="1" applyBorder="1" applyAlignment="1">
      <alignment wrapText="1"/>
    </xf>
    <xf numFmtId="0" fontId="48" fillId="4" borderId="0" xfId="21" applyFont="1" applyFill="1" applyAlignment="1">
      <alignment horizontal="right" wrapText="1"/>
    </xf>
    <xf numFmtId="0" fontId="48" fillId="4" borderId="32" xfId="21" applyFont="1" applyFill="1" applyBorder="1" applyAlignment="1">
      <alignment horizontal="right" wrapText="1"/>
    </xf>
    <xf numFmtId="3" fontId="48" fillId="4" borderId="0" xfId="21" applyNumberFormat="1" applyFont="1" applyFill="1" applyAlignment="1">
      <alignment horizontal="right" wrapText="1"/>
    </xf>
    <xf numFmtId="3" fontId="48" fillId="4" borderId="32" xfId="21" applyNumberFormat="1" applyFont="1" applyFill="1" applyBorder="1" applyAlignment="1">
      <alignment horizontal="right" wrapText="1"/>
    </xf>
    <xf numFmtId="0" fontId="1" fillId="4" borderId="36" xfId="21" applyFill="1" applyBorder="1" applyAlignment="1">
      <alignment vertical="top" wrapText="1"/>
    </xf>
    <xf numFmtId="0" fontId="1" fillId="4" borderId="23" xfId="21" applyFill="1" applyBorder="1" applyAlignment="1">
      <alignment wrapText="1"/>
    </xf>
    <xf numFmtId="0" fontId="1" fillId="4" borderId="37" xfId="21" applyFill="1" applyBorder="1" applyAlignment="1">
      <alignment wrapText="1"/>
    </xf>
    <xf numFmtId="0" fontId="48" fillId="4" borderId="29" xfId="21" applyFont="1" applyFill="1" applyBorder="1" applyAlignment="1">
      <alignment horizontal="center" vertical="top" wrapText="1"/>
    </xf>
    <xf numFmtId="3" fontId="48" fillId="4" borderId="29" xfId="21" applyNumberFormat="1" applyFont="1" applyFill="1" applyBorder="1" applyAlignment="1">
      <alignment horizontal="right" wrapText="1"/>
    </xf>
    <xf numFmtId="0" fontId="1" fillId="4" borderId="33" xfId="21" applyFill="1" applyBorder="1" applyAlignment="1">
      <alignment vertical="top" wrapText="1"/>
    </xf>
    <xf numFmtId="0" fontId="1" fillId="4" borderId="0" xfId="21" applyFill="1" applyAlignment="1">
      <alignment vertical="top" wrapText="1"/>
    </xf>
    <xf numFmtId="0" fontId="1" fillId="4" borderId="0" xfId="21" applyFill="1" applyAlignment="1">
      <alignment wrapText="1"/>
    </xf>
    <xf numFmtId="0" fontId="41" fillId="4" borderId="31" xfId="21" applyFont="1" applyFill="1" applyBorder="1" applyAlignment="1">
      <alignment horizontal="left" vertical="top" wrapText="1" indent="1"/>
    </xf>
    <xf numFmtId="0" fontId="41" fillId="4" borderId="0" xfId="21" applyFont="1" applyFill="1" applyAlignment="1">
      <alignment horizontal="right" wrapText="1"/>
    </xf>
    <xf numFmtId="0" fontId="41" fillId="4" borderId="32" xfId="21" applyFont="1" applyFill="1" applyBorder="1" applyAlignment="1">
      <alignment horizontal="right" wrapText="1"/>
    </xf>
    <xf numFmtId="3" fontId="41" fillId="4" borderId="0" xfId="21" applyNumberFormat="1" applyFont="1" applyFill="1" applyAlignment="1">
      <alignment horizontal="right" wrapText="1"/>
    </xf>
    <xf numFmtId="3" fontId="41" fillId="4" borderId="32" xfId="21" applyNumberFormat="1" applyFont="1" applyFill="1" applyBorder="1" applyAlignment="1">
      <alignment horizontal="right" wrapText="1"/>
    </xf>
    <xf numFmtId="0" fontId="50" fillId="0" borderId="0" xfId="21" applyFont="1"/>
    <xf numFmtId="0" fontId="37" fillId="0" borderId="0" xfId="21" applyFont="1"/>
    <xf numFmtId="0" fontId="39" fillId="4" borderId="33" xfId="21" applyFont="1" applyFill="1" applyBorder="1" applyAlignment="1">
      <alignment horizontal="center" wrapText="1"/>
    </xf>
    <xf numFmtId="0" fontId="41" fillId="4" borderId="0" xfId="21" applyFont="1" applyFill="1" applyAlignment="1">
      <alignment horizontal="center" wrapText="1"/>
    </xf>
    <xf numFmtId="0" fontId="35" fillId="0" borderId="0" xfId="21" applyFont="1"/>
    <xf numFmtId="0" fontId="36" fillId="4" borderId="31" xfId="21" applyFont="1" applyFill="1" applyBorder="1" applyAlignment="1">
      <alignment wrapText="1"/>
    </xf>
    <xf numFmtId="3" fontId="36" fillId="4" borderId="0" xfId="21" applyNumberFormat="1" applyFont="1" applyFill="1" applyAlignment="1">
      <alignment horizontal="right" wrapText="1"/>
    </xf>
    <xf numFmtId="0" fontId="36" fillId="4" borderId="0" xfId="21" applyFont="1" applyFill="1" applyAlignment="1">
      <alignment horizontal="right" wrapText="1"/>
    </xf>
    <xf numFmtId="3" fontId="36" fillId="4" borderId="32" xfId="21" applyNumberFormat="1" applyFont="1" applyFill="1" applyBorder="1" applyAlignment="1">
      <alignment horizontal="right" wrapText="1"/>
    </xf>
    <xf numFmtId="0" fontId="37" fillId="4" borderId="31" xfId="21" applyFont="1" applyFill="1" applyBorder="1" applyAlignment="1">
      <alignment horizontal="left" vertical="top" wrapText="1" indent="1"/>
    </xf>
    <xf numFmtId="3" fontId="37" fillId="4" borderId="0" xfId="21" applyNumberFormat="1" applyFont="1" applyFill="1" applyAlignment="1">
      <alignment horizontal="right" wrapText="1"/>
    </xf>
    <xf numFmtId="3" fontId="37" fillId="4" borderId="32" xfId="21" applyNumberFormat="1" applyFont="1" applyFill="1" applyBorder="1" applyAlignment="1">
      <alignment horizontal="right" wrapText="1"/>
    </xf>
    <xf numFmtId="0" fontId="37" fillId="4" borderId="0" xfId="21" applyFont="1" applyFill="1" applyAlignment="1">
      <alignment horizontal="right" wrapText="1"/>
    </xf>
    <xf numFmtId="0" fontId="37" fillId="4" borderId="32" xfId="21" applyFont="1" applyFill="1" applyBorder="1" applyAlignment="1">
      <alignment horizontal="right" wrapText="1"/>
    </xf>
    <xf numFmtId="0" fontId="36" fillId="4" borderId="32" xfId="21" applyFont="1" applyFill="1" applyBorder="1" applyAlignment="1">
      <alignment horizontal="right" wrapText="1"/>
    </xf>
    <xf numFmtId="3" fontId="36" fillId="4" borderId="29" xfId="21" applyNumberFormat="1" applyFont="1" applyFill="1" applyBorder="1" applyAlignment="1">
      <alignment horizontal="right" wrapText="1"/>
    </xf>
    <xf numFmtId="0" fontId="38" fillId="0" borderId="0" xfId="21" applyFont="1"/>
    <xf numFmtId="0" fontId="1" fillId="0" borderId="0" xfId="21" applyBorder="1" applyAlignment="1"/>
    <xf numFmtId="0" fontId="1" fillId="0" borderId="0" xfId="21" applyBorder="1" applyAlignment="1">
      <alignment horizontal="center"/>
    </xf>
    <xf numFmtId="49" fontId="1" fillId="0" borderId="0" xfId="21" applyNumberFormat="1" applyBorder="1" applyAlignment="1"/>
    <xf numFmtId="49" fontId="1" fillId="0" borderId="0" xfId="21" applyNumberFormat="1" applyBorder="1" applyAlignment="1">
      <alignment horizontal="center"/>
    </xf>
    <xf numFmtId="0" fontId="1" fillId="0" borderId="38" xfId="21" applyBorder="1"/>
    <xf numFmtId="0" fontId="1" fillId="0" borderId="39" xfId="21" applyBorder="1"/>
    <xf numFmtId="0" fontId="1" fillId="0" borderId="40" xfId="21" applyBorder="1"/>
    <xf numFmtId="44" fontId="1" fillId="0" borderId="41" xfId="21" applyNumberFormat="1" applyBorder="1"/>
    <xf numFmtId="44" fontId="1" fillId="0" borderId="0" xfId="21" applyNumberFormat="1" applyBorder="1"/>
    <xf numFmtId="165" fontId="1" fillId="0" borderId="0" xfId="21" applyNumberFormat="1"/>
    <xf numFmtId="0" fontId="1" fillId="0" borderId="42" xfId="21" applyBorder="1" applyAlignment="1"/>
    <xf numFmtId="0" fontId="1" fillId="0" borderId="43" xfId="21" applyBorder="1" applyAlignment="1"/>
    <xf numFmtId="0" fontId="1" fillId="0" borderId="44" xfId="21" applyBorder="1" applyAlignment="1"/>
    <xf numFmtId="0" fontId="1" fillId="0" borderId="45" xfId="21" applyBorder="1"/>
    <xf numFmtId="0" fontId="1" fillId="0" borderId="46" xfId="21" applyBorder="1"/>
    <xf numFmtId="44" fontId="1" fillId="0" borderId="47" xfId="21" applyNumberFormat="1" applyBorder="1"/>
    <xf numFmtId="0" fontId="1" fillId="0" borderId="48" xfId="21" applyBorder="1"/>
    <xf numFmtId="0" fontId="1" fillId="0" borderId="0" xfId="21" applyBorder="1"/>
    <xf numFmtId="0" fontId="52" fillId="0" borderId="45" xfId="21" applyFont="1" applyBorder="1"/>
    <xf numFmtId="0" fontId="52" fillId="0" borderId="46" xfId="21" applyFont="1" applyBorder="1"/>
    <xf numFmtId="0" fontId="1" fillId="0" borderId="47" xfId="21" applyBorder="1"/>
    <xf numFmtId="44" fontId="52" fillId="0" borderId="48" xfId="21" applyNumberFormat="1" applyFont="1" applyBorder="1"/>
    <xf numFmtId="44" fontId="52" fillId="0" borderId="0" xfId="21" applyNumberFormat="1" applyFont="1" applyBorder="1"/>
    <xf numFmtId="0" fontId="1" fillId="0" borderId="42" xfId="21" applyFont="1" applyBorder="1" applyAlignment="1"/>
    <xf numFmtId="0" fontId="1" fillId="0" borderId="43" xfId="21" applyFont="1" applyBorder="1" applyAlignment="1"/>
    <xf numFmtId="0" fontId="1" fillId="0" borderId="44" xfId="21" applyFont="1" applyBorder="1" applyAlignment="1"/>
    <xf numFmtId="0" fontId="1" fillId="0" borderId="0" xfId="21" applyFont="1" applyBorder="1" applyAlignment="1"/>
    <xf numFmtId="44" fontId="0" fillId="0" borderId="47" xfId="23" applyFont="1" applyBorder="1"/>
    <xf numFmtId="0" fontId="1" fillId="0" borderId="49" xfId="21" applyBorder="1"/>
    <xf numFmtId="0" fontId="1" fillId="0" borderId="50" xfId="21" applyBorder="1"/>
    <xf numFmtId="44" fontId="0" fillId="0" borderId="51" xfId="23" applyFont="1" applyBorder="1"/>
    <xf numFmtId="0" fontId="1" fillId="0" borderId="52" xfId="21" applyBorder="1"/>
    <xf numFmtId="44" fontId="52" fillId="8" borderId="56" xfId="21" applyNumberFormat="1" applyFont="1" applyFill="1" applyBorder="1"/>
    <xf numFmtId="44" fontId="52" fillId="0" borderId="0" xfId="21" applyNumberFormat="1" applyFont="1" applyFill="1" applyBorder="1"/>
    <xf numFmtId="0" fontId="1" fillId="0" borderId="6" xfId="21" applyBorder="1"/>
    <xf numFmtId="0" fontId="66" fillId="0" borderId="0" xfId="21" applyFont="1" applyBorder="1" applyAlignment="1">
      <alignment horizontal="center"/>
    </xf>
    <xf numFmtId="0" fontId="66" fillId="0" borderId="0" xfId="21" applyFont="1" applyAlignment="1">
      <alignment horizontal="center"/>
    </xf>
    <xf numFmtId="0" fontId="1" fillId="0" borderId="0" xfId="21" applyAlignment="1">
      <alignment horizontal="center"/>
    </xf>
    <xf numFmtId="43" fontId="0" fillId="0" borderId="0" xfId="0" applyNumberFormat="1" applyProtection="1">
      <protection locked="0"/>
    </xf>
    <xf numFmtId="43" fontId="15" fillId="0" borderId="11" xfId="24" applyFont="1" applyBorder="1" applyAlignment="1" applyProtection="1">
      <alignment vertical="center"/>
      <protection locked="0"/>
    </xf>
    <xf numFmtId="0" fontId="20" fillId="0" borderId="13" xfId="0" applyFont="1" applyFill="1" applyBorder="1" applyProtection="1">
      <protection locked="0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26" fillId="3" borderId="9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0" xfId="0" applyAlignment="1" applyProtection="1">
      <alignment horizontal="left" vertical="center" wrapText="1"/>
      <protection locked="0"/>
    </xf>
    <xf numFmtId="0" fontId="20" fillId="0" borderId="5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 wrapText="1"/>
    </xf>
    <xf numFmtId="0" fontId="9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justify" wrapText="1"/>
    </xf>
    <xf numFmtId="0" fontId="9" fillId="0" borderId="0" xfId="0" quotePrefix="1" applyFont="1" applyAlignment="1">
      <alignment horizontal="left" wrapText="1"/>
    </xf>
    <xf numFmtId="0" fontId="9" fillId="0" borderId="0" xfId="0" applyFont="1" applyAlignment="1">
      <alignment horizontal="justify"/>
    </xf>
    <xf numFmtId="0" fontId="16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53" fillId="4" borderId="0" xfId="21" applyFont="1" applyFill="1" applyAlignment="1">
      <alignment vertical="center" wrapText="1"/>
    </xf>
    <xf numFmtId="0" fontId="53" fillId="4" borderId="23" xfId="21" applyFont="1" applyFill="1" applyBorder="1" applyAlignment="1">
      <alignment vertical="center" wrapText="1"/>
    </xf>
    <xf numFmtId="0" fontId="54" fillId="4" borderId="0" xfId="21" applyFont="1" applyFill="1" applyAlignment="1">
      <alignment horizontal="center" vertical="center" wrapText="1"/>
    </xf>
    <xf numFmtId="0" fontId="55" fillId="4" borderId="0" xfId="21" applyFont="1" applyFill="1" applyAlignment="1">
      <alignment horizontal="center" vertical="center" wrapText="1"/>
    </xf>
    <xf numFmtId="0" fontId="34" fillId="4" borderId="23" xfId="21" applyFont="1" applyFill="1" applyBorder="1" applyAlignment="1">
      <alignment horizontal="center" vertical="center" wrapText="1"/>
    </xf>
    <xf numFmtId="0" fontId="8" fillId="4" borderId="33" xfId="21" applyFont="1" applyFill="1" applyBorder="1" applyAlignment="1">
      <alignment horizontal="center" vertical="center" wrapText="1"/>
    </xf>
    <xf numFmtId="0" fontId="8" fillId="4" borderId="0" xfId="21" applyFont="1" applyFill="1" applyAlignment="1">
      <alignment horizontal="center" vertical="center" wrapText="1"/>
    </xf>
    <xf numFmtId="0" fontId="34" fillId="2" borderId="16" xfId="21" applyFont="1" applyFill="1" applyBorder="1" applyAlignment="1">
      <alignment horizontal="center" vertical="center"/>
    </xf>
    <xf numFmtId="0" fontId="34" fillId="2" borderId="33" xfId="21" applyFont="1" applyFill="1" applyBorder="1" applyAlignment="1">
      <alignment horizontal="center" vertical="center" wrapText="1"/>
    </xf>
    <xf numFmtId="0" fontId="34" fillId="2" borderId="0" xfId="21" applyFont="1" applyFill="1" applyBorder="1" applyAlignment="1">
      <alignment horizontal="center" vertical="center" wrapText="1"/>
    </xf>
    <xf numFmtId="0" fontId="34" fillId="2" borderId="0" xfId="21" applyFont="1" applyFill="1" applyBorder="1" applyAlignment="1">
      <alignment horizontal="center" vertical="center"/>
    </xf>
    <xf numFmtId="0" fontId="1" fillId="4" borderId="26" xfId="21" applyFill="1" applyBorder="1" applyAlignment="1">
      <alignment wrapText="1"/>
    </xf>
    <xf numFmtId="0" fontId="1" fillId="4" borderId="0" xfId="21" applyFill="1" applyAlignment="1">
      <alignment vertical="top" wrapText="1"/>
    </xf>
    <xf numFmtId="0" fontId="1" fillId="4" borderId="23" xfId="21" applyFill="1" applyBorder="1" applyAlignment="1">
      <alignment vertical="top" wrapText="1"/>
    </xf>
    <xf numFmtId="0" fontId="33" fillId="4" borderId="0" xfId="21" applyFont="1" applyFill="1" applyAlignment="1">
      <alignment horizontal="center" wrapText="1"/>
    </xf>
    <xf numFmtId="0" fontId="33" fillId="4" borderId="23" xfId="21" applyFont="1" applyFill="1" applyBorder="1" applyAlignment="1">
      <alignment horizontal="center" wrapText="1"/>
    </xf>
    <xf numFmtId="0" fontId="48" fillId="4" borderId="24" xfId="21" applyFont="1" applyFill="1" applyBorder="1" applyAlignment="1">
      <alignment horizontal="center" wrapText="1"/>
    </xf>
    <xf numFmtId="0" fontId="48" fillId="4" borderId="28" xfId="21" applyFont="1" applyFill="1" applyBorder="1" applyAlignment="1">
      <alignment horizontal="center" wrapText="1"/>
    </xf>
    <xf numFmtId="0" fontId="48" fillId="4" borderId="30" xfId="21" applyFont="1" applyFill="1" applyBorder="1" applyAlignment="1">
      <alignment horizontal="center" wrapText="1"/>
    </xf>
    <xf numFmtId="0" fontId="36" fillId="4" borderId="25" xfId="21" applyFont="1" applyFill="1" applyBorder="1" applyAlignment="1">
      <alignment horizontal="center" wrapText="1"/>
    </xf>
    <xf numFmtId="0" fontId="36" fillId="4" borderId="26" xfId="21" applyFont="1" applyFill="1" applyBorder="1" applyAlignment="1">
      <alignment horizontal="center" wrapText="1"/>
    </xf>
    <xf numFmtId="0" fontId="36" fillId="4" borderId="27" xfId="21" applyFont="1" applyFill="1" applyBorder="1" applyAlignment="1">
      <alignment horizontal="center" wrapText="1"/>
    </xf>
    <xf numFmtId="0" fontId="36" fillId="4" borderId="24" xfId="21" applyFont="1" applyFill="1" applyBorder="1" applyAlignment="1">
      <alignment horizontal="center" wrapText="1"/>
    </xf>
    <xf numFmtId="0" fontId="36" fillId="4" borderId="30" xfId="21" applyFont="1" applyFill="1" applyBorder="1" applyAlignment="1">
      <alignment horizontal="center" wrapText="1"/>
    </xf>
    <xf numFmtId="3" fontId="48" fillId="4" borderId="24" xfId="21" applyNumberFormat="1" applyFont="1" applyFill="1" applyBorder="1" applyAlignment="1">
      <alignment horizontal="right" wrapText="1"/>
    </xf>
    <xf numFmtId="3" fontId="48" fillId="4" borderId="30" xfId="21" applyNumberFormat="1" applyFont="1" applyFill="1" applyBorder="1" applyAlignment="1">
      <alignment horizontal="right" wrapText="1"/>
    </xf>
    <xf numFmtId="0" fontId="48" fillId="4" borderId="25" xfId="21" applyFont="1" applyFill="1" applyBorder="1" applyAlignment="1">
      <alignment horizontal="center" wrapText="1"/>
    </xf>
    <xf numFmtId="0" fontId="48" fillId="4" borderId="27" xfId="21" applyFont="1" applyFill="1" applyBorder="1" applyAlignment="1">
      <alignment horizontal="center" wrapText="1"/>
    </xf>
    <xf numFmtId="0" fontId="40" fillId="4" borderId="33" xfId="21" applyFont="1" applyFill="1" applyBorder="1" applyAlignment="1">
      <alignment wrapText="1"/>
    </xf>
    <xf numFmtId="0" fontId="40" fillId="4" borderId="0" xfId="21" applyFont="1" applyFill="1" applyBorder="1" applyAlignment="1">
      <alignment wrapText="1"/>
    </xf>
    <xf numFmtId="0" fontId="1" fillId="4" borderId="33" xfId="21" applyFill="1" applyBorder="1" applyAlignment="1">
      <alignment wrapText="1"/>
    </xf>
    <xf numFmtId="0" fontId="36" fillId="4" borderId="28" xfId="21" applyFont="1" applyFill="1" applyBorder="1" applyAlignment="1">
      <alignment horizontal="center" wrapText="1"/>
    </xf>
    <xf numFmtId="0" fontId="1" fillId="4" borderId="0" xfId="21" applyFill="1" applyAlignment="1">
      <alignment wrapText="1"/>
    </xf>
    <xf numFmtId="0" fontId="1" fillId="0" borderId="6" xfId="21" applyBorder="1" applyAlignment="1">
      <alignment horizontal="center"/>
    </xf>
    <xf numFmtId="0" fontId="66" fillId="0" borderId="0" xfId="21" applyFont="1" applyBorder="1" applyAlignment="1">
      <alignment horizontal="center"/>
    </xf>
    <xf numFmtId="0" fontId="1" fillId="0" borderId="0" xfId="21" applyAlignment="1">
      <alignment horizontal="center"/>
    </xf>
    <xf numFmtId="0" fontId="1" fillId="0" borderId="0" xfId="21" applyBorder="1" applyAlignment="1">
      <alignment horizontal="center"/>
    </xf>
    <xf numFmtId="49" fontId="1" fillId="0" borderId="0" xfId="21" applyNumberFormat="1" applyBorder="1" applyAlignment="1">
      <alignment horizontal="center"/>
    </xf>
    <xf numFmtId="0" fontId="52" fillId="8" borderId="53" xfId="21" applyFont="1" applyFill="1" applyBorder="1" applyAlignment="1">
      <alignment horizontal="left"/>
    </xf>
    <xf numFmtId="0" fontId="52" fillId="8" borderId="54" xfId="21" applyFont="1" applyFill="1" applyBorder="1" applyAlignment="1">
      <alignment horizontal="left"/>
    </xf>
    <xf numFmtId="0" fontId="52" fillId="8" borderId="55" xfId="21" applyFont="1" applyFill="1" applyBorder="1" applyAlignment="1">
      <alignment horizontal="left"/>
    </xf>
  </cellXfs>
  <cellStyles count="25">
    <cellStyle name="=C:\WINNT\SYSTEM32\COMMAND.COM" xfId="6"/>
    <cellStyle name="Custom - Modelo8" xfId="1"/>
    <cellStyle name="Millares" xfId="24" builtinId="3"/>
    <cellStyle name="Millares 2" xfId="8"/>
    <cellStyle name="Millares 2 2" xfId="13"/>
    <cellStyle name="Millares 2 3" xfId="22"/>
    <cellStyle name="Millares 3" xfId="2"/>
    <cellStyle name="Millares 4" xfId="11"/>
    <cellStyle name="Millares 5" xfId="16"/>
    <cellStyle name="Millares 6" xfId="19"/>
    <cellStyle name="Moneda 2" xfId="20"/>
    <cellStyle name="Moneda 2 2" xfId="23"/>
    <cellStyle name="Normal" xfId="0" builtinId="0"/>
    <cellStyle name="Normal 2" xfId="7"/>
    <cellStyle name="Normal 2 2" xfId="21"/>
    <cellStyle name="Normal 3" xfId="3"/>
    <cellStyle name="Normal 3 2" xfId="14"/>
    <cellStyle name="Normal 4" xfId="4"/>
    <cellStyle name="Normal 4 2" xfId="15"/>
    <cellStyle name="Normal 5" xfId="9"/>
    <cellStyle name="Normal 6" xfId="10"/>
    <cellStyle name="Normal 7" xfId="17"/>
    <cellStyle name="Normal 8" xfId="18"/>
    <cellStyle name="Porcentaje" xfId="5" builtinId="5"/>
    <cellStyle name="Porcentaje 2" xfId="12"/>
  </cellStyles>
  <dxfs count="0"/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1971204</xdr:colOff>
      <xdr:row>3</xdr:row>
      <xdr:rowOff>183957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71204" cy="755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1971204</xdr:colOff>
      <xdr:row>3</xdr:row>
      <xdr:rowOff>183957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71204" cy="7554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85900" cy="876300"/>
    <xdr:pic>
      <xdr:nvPicPr>
        <xdr:cNvPr id="2" name="Imagen 2"/>
        <xdr:cNvPicPr/>
      </xdr:nvPicPr>
      <xdr:blipFill>
        <a:blip xmlns:r="http://schemas.openxmlformats.org/officeDocument/2006/relationships" r:embed="rId1"/>
        <a:srcRect r="71070" b="89143"/>
        <a:stretch>
          <a:fillRect/>
        </a:stretch>
      </xdr:blipFill>
      <xdr:spPr>
        <a:xfrm>
          <a:off x="0" y="0"/>
          <a:ext cx="1485900" cy="876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zoomScaleNormal="100" workbookViewId="0">
      <selection activeCell="A52" sqref="A52"/>
    </sheetView>
  </sheetViews>
  <sheetFormatPr baseColWidth="10" defaultColWidth="9.140625" defaultRowHeight="12.75"/>
  <cols>
    <col min="1" max="1" width="29.140625" customWidth="1"/>
    <col min="2" max="2" width="53.42578125" customWidth="1"/>
    <col min="3" max="3" width="0.5703125" customWidth="1"/>
    <col min="4" max="6" width="17.7109375" customWidth="1"/>
    <col min="7" max="7" width="0.85546875" customWidth="1"/>
    <col min="8" max="8" width="24.7109375" customWidth="1"/>
    <col min="9" max="9" width="26.140625" customWidth="1"/>
    <col min="10" max="10" width="18.85546875" customWidth="1"/>
    <col min="11" max="11" width="16.85546875" customWidth="1"/>
    <col min="12" max="12" width="14.28515625" hidden="1" customWidth="1"/>
    <col min="14" max="14" width="16.28515625" customWidth="1"/>
  </cols>
  <sheetData>
    <row r="1" spans="1:14" ht="19.5" customHeight="1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4" ht="19.5" customHeight="1">
      <c r="A2" s="270" t="s">
        <v>41</v>
      </c>
      <c r="B2" s="270"/>
      <c r="C2" s="270"/>
      <c r="D2" s="270"/>
      <c r="E2" s="270"/>
      <c r="F2" s="270"/>
      <c r="G2" s="270"/>
      <c r="H2" s="270"/>
    </row>
    <row r="3" spans="1:14" ht="19.5" customHeight="1">
      <c r="A3" s="270" t="s">
        <v>1</v>
      </c>
      <c r="B3" s="270"/>
      <c r="C3" s="270"/>
      <c r="D3" s="270"/>
      <c r="E3" s="270"/>
      <c r="F3" s="270"/>
      <c r="G3" s="270"/>
      <c r="H3" s="270"/>
    </row>
    <row r="4" spans="1:14" ht="19.5" customHeight="1">
      <c r="A4" s="270" t="s">
        <v>2</v>
      </c>
      <c r="B4" s="270"/>
      <c r="C4" s="270"/>
      <c r="D4" s="270"/>
      <c r="E4" s="270"/>
      <c r="F4" s="270"/>
      <c r="G4" s="270"/>
      <c r="H4" s="270"/>
      <c r="I4" s="5"/>
      <c r="J4" s="6"/>
      <c r="K4" s="6"/>
    </row>
    <row r="5" spans="1:14" ht="14.25" customHeight="1">
      <c r="A5" s="277"/>
      <c r="B5" s="277"/>
      <c r="C5" s="278"/>
      <c r="D5" s="278"/>
      <c r="E5" s="278"/>
      <c r="F5" s="278"/>
      <c r="G5" s="278"/>
      <c r="H5" s="278"/>
      <c r="J5" s="6"/>
      <c r="K5" s="6"/>
    </row>
    <row r="6" spans="1:14" ht="22.5" customHeight="1">
      <c r="A6" s="271" t="s">
        <v>8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</row>
    <row r="7" spans="1:14" ht="22.5" customHeight="1">
      <c r="A7" s="276" t="s">
        <v>37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</row>
    <row r="8" spans="1:14" ht="30" customHeight="1">
      <c r="A8" s="274" t="s">
        <v>3</v>
      </c>
      <c r="B8" s="274" t="s">
        <v>9</v>
      </c>
      <c r="C8" s="3"/>
      <c r="D8" s="275" t="s">
        <v>10</v>
      </c>
      <c r="E8" s="275"/>
      <c r="F8" s="275"/>
      <c r="G8" s="7"/>
      <c r="H8" s="274" t="s">
        <v>332</v>
      </c>
      <c r="I8" s="273" t="s">
        <v>331</v>
      </c>
      <c r="J8" s="273"/>
      <c r="K8" s="273"/>
    </row>
    <row r="9" spans="1:14" ht="22.5">
      <c r="A9" s="274"/>
      <c r="B9" s="274"/>
      <c r="C9" s="8"/>
      <c r="D9" s="2" t="s">
        <v>296</v>
      </c>
      <c r="E9" s="2" t="s">
        <v>325</v>
      </c>
      <c r="F9" s="2" t="s">
        <v>326</v>
      </c>
      <c r="G9" s="9"/>
      <c r="H9" s="274"/>
      <c r="I9" s="10" t="s">
        <v>328</v>
      </c>
      <c r="J9" s="10" t="s">
        <v>329</v>
      </c>
      <c r="K9" s="10" t="s">
        <v>330</v>
      </c>
      <c r="L9" t="s">
        <v>30</v>
      </c>
    </row>
    <row r="10" spans="1:14" s="19" customFormat="1" ht="25.5">
      <c r="A10" s="25" t="s">
        <v>323</v>
      </c>
      <c r="B10" s="25" t="s">
        <v>324</v>
      </c>
      <c r="C10" s="13"/>
      <c r="D10" s="111">
        <v>10593574.529999999</v>
      </c>
      <c r="E10" s="111">
        <v>16884453.600000001</v>
      </c>
      <c r="F10" s="111">
        <v>22405090.18</v>
      </c>
      <c r="G10" s="13"/>
      <c r="H10" s="113">
        <v>0.25640000000000002</v>
      </c>
      <c r="I10" s="16" t="s">
        <v>327</v>
      </c>
      <c r="J10" s="113">
        <v>0.25640000000000002</v>
      </c>
      <c r="K10" s="113">
        <v>0.25640000000000002</v>
      </c>
      <c r="L10" s="18"/>
      <c r="N10" s="109"/>
    </row>
    <row r="11" spans="1:14" s="19" customFormat="1" ht="20.25" customHeight="1">
      <c r="A11" s="24"/>
      <c r="B11" s="25"/>
      <c r="C11" s="13"/>
      <c r="D11" s="27"/>
      <c r="E11" s="27"/>
      <c r="F11" s="27"/>
      <c r="G11" s="13"/>
      <c r="H11" s="28"/>
      <c r="I11" s="33"/>
      <c r="J11" s="30"/>
      <c r="K11" s="30"/>
      <c r="L11" s="18"/>
      <c r="N11" s="110"/>
    </row>
    <row r="12" spans="1:14" s="19" customFormat="1" ht="20.25" customHeight="1">
      <c r="A12" s="24"/>
      <c r="B12" s="25"/>
      <c r="C12" s="13"/>
      <c r="D12" s="27"/>
      <c r="E12" s="27"/>
      <c r="F12" s="27"/>
      <c r="G12" s="13"/>
      <c r="H12" s="28"/>
      <c r="I12" s="33"/>
      <c r="J12" s="30"/>
      <c r="K12" s="30"/>
      <c r="L12" s="18"/>
    </row>
    <row r="13" spans="1:14" s="19" customFormat="1" ht="20.25" customHeight="1">
      <c r="A13" s="24"/>
      <c r="B13" s="25"/>
      <c r="C13" s="13"/>
      <c r="D13" s="27"/>
      <c r="E13" s="27"/>
      <c r="F13" s="27"/>
      <c r="G13" s="13"/>
      <c r="H13" s="28"/>
      <c r="I13" s="33"/>
      <c r="J13" s="30"/>
      <c r="K13" s="30"/>
      <c r="L13" s="18"/>
      <c r="N13" s="109"/>
    </row>
    <row r="14" spans="1:14" s="19" customFormat="1" ht="20.25" customHeight="1">
      <c r="A14" s="24"/>
      <c r="B14" s="25"/>
      <c r="C14" s="13"/>
      <c r="D14" s="27"/>
      <c r="E14" s="27"/>
      <c r="F14" s="27"/>
      <c r="G14" s="13"/>
      <c r="H14" s="28"/>
      <c r="I14" s="33"/>
      <c r="J14" s="30"/>
      <c r="K14" s="30"/>
      <c r="L14" s="18"/>
    </row>
    <row r="15" spans="1:14" s="19" customFormat="1" ht="20.25" customHeight="1">
      <c r="A15" s="24"/>
      <c r="B15" s="25"/>
      <c r="C15" s="13"/>
      <c r="D15" s="27"/>
      <c r="E15" s="27"/>
      <c r="F15" s="27"/>
      <c r="G15" s="13"/>
      <c r="H15" s="28"/>
      <c r="I15" s="33"/>
      <c r="J15" s="30"/>
      <c r="K15" s="30"/>
      <c r="L15" s="18"/>
      <c r="N15" s="18"/>
    </row>
    <row r="16" spans="1:14" s="19" customFormat="1" ht="20.25" customHeight="1">
      <c r="A16" s="24"/>
      <c r="B16" s="25"/>
      <c r="C16" s="13"/>
      <c r="D16" s="27"/>
      <c r="E16" s="27"/>
      <c r="F16" s="27"/>
      <c r="G16" s="13"/>
      <c r="H16" s="28"/>
      <c r="I16" s="33"/>
      <c r="J16" s="30"/>
      <c r="K16" s="30"/>
      <c r="L16" s="18"/>
    </row>
    <row r="17" spans="1:12" s="19" customFormat="1" ht="20.25" customHeight="1">
      <c r="A17" s="24"/>
      <c r="B17" s="25"/>
      <c r="C17" s="13"/>
      <c r="D17" s="27"/>
      <c r="E17" s="27"/>
      <c r="F17" s="27"/>
      <c r="G17" s="13"/>
      <c r="H17" s="28"/>
      <c r="I17" s="33"/>
      <c r="J17" s="30"/>
      <c r="K17" s="30"/>
      <c r="L17" s="18"/>
    </row>
    <row r="18" spans="1:12" s="19" customFormat="1" ht="20.25" customHeight="1">
      <c r="A18" s="24"/>
      <c r="B18" s="25"/>
      <c r="C18" s="13"/>
      <c r="D18" s="27"/>
      <c r="E18" s="27"/>
      <c r="F18" s="27"/>
      <c r="G18" s="13"/>
      <c r="H18" s="28"/>
      <c r="I18" s="33"/>
      <c r="J18" s="30"/>
      <c r="K18" s="30"/>
      <c r="L18" s="18"/>
    </row>
    <row r="19" spans="1:12" s="19" customFormat="1" ht="20.25" customHeight="1">
      <c r="A19" s="24"/>
      <c r="B19" s="25"/>
      <c r="C19" s="13"/>
      <c r="D19" s="27"/>
      <c r="E19" s="27"/>
      <c r="F19" s="27"/>
      <c r="G19" s="13"/>
      <c r="H19" s="28"/>
      <c r="I19" s="33"/>
      <c r="J19" s="30"/>
      <c r="K19" s="30"/>
      <c r="L19" s="18"/>
    </row>
    <row r="20" spans="1:12" s="19" customFormat="1" ht="20.25" customHeight="1">
      <c r="A20" s="24"/>
      <c r="B20" s="25"/>
      <c r="C20" s="13"/>
      <c r="D20" s="27"/>
      <c r="E20" s="27"/>
      <c r="F20" s="27"/>
      <c r="G20" s="13"/>
      <c r="H20" s="28"/>
      <c r="I20" s="33"/>
      <c r="J20" s="30"/>
      <c r="K20" s="30"/>
      <c r="L20" s="18"/>
    </row>
    <row r="21" spans="1:12" s="19" customFormat="1" ht="20.25" customHeight="1">
      <c r="A21" s="24"/>
      <c r="B21" s="25"/>
      <c r="C21" s="13"/>
      <c r="D21" s="27"/>
      <c r="E21" s="27"/>
      <c r="F21" s="27"/>
      <c r="G21" s="13"/>
      <c r="H21" s="28"/>
      <c r="I21" s="33"/>
      <c r="J21" s="30"/>
      <c r="K21" s="30"/>
      <c r="L21" s="18"/>
    </row>
    <row r="22" spans="1:12" s="19" customFormat="1" ht="20.25" customHeight="1">
      <c r="A22" s="24"/>
      <c r="B22" s="25"/>
      <c r="C22" s="13"/>
      <c r="D22" s="27"/>
      <c r="E22" s="27"/>
      <c r="F22" s="27"/>
      <c r="G22" s="13"/>
      <c r="H22" s="28"/>
      <c r="I22" s="33"/>
      <c r="J22" s="30"/>
      <c r="K22" s="30"/>
      <c r="L22" s="18"/>
    </row>
    <row r="23" spans="1:12" s="19" customFormat="1" ht="20.25" customHeight="1">
      <c r="A23" s="24"/>
      <c r="B23" s="25"/>
      <c r="C23" s="13"/>
      <c r="D23" s="27"/>
      <c r="E23" s="27"/>
      <c r="F23" s="27"/>
      <c r="G23" s="13"/>
      <c r="H23" s="28"/>
      <c r="I23" s="33"/>
      <c r="J23" s="30"/>
      <c r="K23" s="30"/>
      <c r="L23" s="18"/>
    </row>
    <row r="24" spans="1:12" s="19" customFormat="1" ht="20.25" customHeight="1">
      <c r="A24" s="24"/>
      <c r="B24" s="25"/>
      <c r="C24" s="13"/>
      <c r="D24" s="27"/>
      <c r="E24" s="27"/>
      <c r="F24" s="27"/>
      <c r="G24" s="13"/>
      <c r="H24" s="28"/>
      <c r="I24" s="33"/>
      <c r="J24" s="30"/>
      <c r="K24" s="30"/>
      <c r="L24" s="18"/>
    </row>
    <row r="25" spans="1:12" s="19" customFormat="1" ht="20.25" customHeight="1">
      <c r="A25" s="24"/>
      <c r="B25" s="25"/>
      <c r="C25" s="13"/>
      <c r="D25" s="27"/>
      <c r="E25" s="27"/>
      <c r="F25" s="27"/>
      <c r="G25" s="13"/>
      <c r="H25" s="28"/>
      <c r="I25" s="33"/>
      <c r="J25" s="30"/>
      <c r="K25" s="30"/>
      <c r="L25" s="18"/>
    </row>
    <row r="26" spans="1:12" s="19" customFormat="1" ht="20.25" customHeight="1">
      <c r="A26" s="24"/>
      <c r="B26" s="25"/>
      <c r="C26" s="13"/>
      <c r="D26" s="27"/>
      <c r="E26" s="27"/>
      <c r="F26" s="27"/>
      <c r="G26" s="13"/>
      <c r="H26" s="28"/>
      <c r="I26" s="33"/>
      <c r="J26" s="30"/>
      <c r="K26" s="30"/>
      <c r="L26" s="18"/>
    </row>
    <row r="27" spans="1:12" s="19" customFormat="1" ht="20.25" customHeight="1">
      <c r="A27" s="24"/>
      <c r="B27" s="25"/>
      <c r="C27" s="13"/>
      <c r="D27" s="27"/>
      <c r="E27" s="27"/>
      <c r="F27" s="27"/>
      <c r="G27" s="13"/>
      <c r="H27" s="28"/>
      <c r="I27" s="33"/>
      <c r="J27" s="30"/>
      <c r="K27" s="30"/>
      <c r="L27" s="18"/>
    </row>
    <row r="28" spans="1:12" s="19" customFormat="1" ht="20.25" customHeight="1">
      <c r="A28" s="24"/>
      <c r="B28" s="25"/>
      <c r="C28" s="13"/>
      <c r="D28" s="27"/>
      <c r="E28" s="27"/>
      <c r="F28" s="27"/>
      <c r="G28" s="13"/>
      <c r="H28" s="28"/>
      <c r="I28" s="33"/>
      <c r="J28" s="30"/>
      <c r="K28" s="30"/>
      <c r="L28" s="18"/>
    </row>
    <row r="29" spans="1:12" s="19" customFormat="1" ht="20.25" customHeight="1">
      <c r="A29" s="24"/>
      <c r="B29" s="25"/>
      <c r="C29" s="13"/>
      <c r="D29" s="27"/>
      <c r="E29" s="27"/>
      <c r="F29" s="27"/>
      <c r="G29" s="13"/>
      <c r="H29" s="28"/>
      <c r="I29" s="33"/>
      <c r="J29" s="30"/>
      <c r="K29" s="30"/>
      <c r="L29" s="18"/>
    </row>
    <row r="30" spans="1:12" s="19" customFormat="1" ht="20.25" customHeight="1">
      <c r="A30" s="24"/>
      <c r="B30" s="25"/>
      <c r="C30" s="13"/>
      <c r="D30" s="27"/>
      <c r="E30" s="27"/>
      <c r="F30" s="27"/>
      <c r="G30" s="13"/>
      <c r="H30" s="28"/>
      <c r="I30" s="33"/>
      <c r="J30" s="30"/>
      <c r="K30" s="30"/>
      <c r="L30" s="18"/>
    </row>
    <row r="31" spans="1:12" s="19" customFormat="1" ht="20.25" customHeight="1">
      <c r="A31" s="24"/>
      <c r="B31" s="25"/>
      <c r="C31" s="13"/>
      <c r="D31" s="27"/>
      <c r="E31" s="27"/>
      <c r="F31" s="27"/>
      <c r="G31" s="13"/>
      <c r="H31" s="28"/>
      <c r="I31" s="33"/>
      <c r="J31" s="30"/>
      <c r="K31" s="30"/>
      <c r="L31" s="18"/>
    </row>
    <row r="32" spans="1:12" s="19" customFormat="1" ht="20.25" customHeight="1">
      <c r="A32" s="11"/>
      <c r="B32" s="12"/>
      <c r="C32" s="20"/>
      <c r="D32" s="14"/>
      <c r="E32" s="14"/>
      <c r="F32" s="14"/>
      <c r="G32" s="13"/>
      <c r="H32" s="15"/>
      <c r="I32" s="21"/>
      <c r="J32" s="17"/>
      <c r="K32" s="17"/>
      <c r="L32" s="18">
        <f>122170353.55+2469230.63</f>
        <v>124639584.17999999</v>
      </c>
    </row>
    <row r="33" spans="1:12" s="19" customFormat="1" ht="20.25" customHeight="1">
      <c r="A33" s="24"/>
      <c r="B33" s="25"/>
      <c r="C33" s="26"/>
      <c r="D33" s="27"/>
      <c r="E33" s="27"/>
      <c r="F33" s="27"/>
      <c r="G33" s="13"/>
      <c r="H33" s="28"/>
      <c r="I33" s="29"/>
      <c r="J33" s="30"/>
      <c r="K33" s="30"/>
      <c r="L33" s="18"/>
    </row>
    <row r="34" spans="1:12" s="19" customFormat="1" ht="20.25" customHeight="1">
      <c r="A34" s="24"/>
      <c r="B34" s="25"/>
      <c r="C34" s="26"/>
      <c r="D34" s="14"/>
      <c r="E34" s="14"/>
      <c r="F34" s="14"/>
      <c r="G34" s="13"/>
      <c r="H34" s="15"/>
      <c r="I34" s="21"/>
      <c r="J34" s="17"/>
      <c r="K34" s="17"/>
      <c r="L34" s="18"/>
    </row>
    <row r="35" spans="1:12" s="19" customFormat="1" ht="20.25" customHeight="1">
      <c r="A35" s="24"/>
      <c r="B35" s="25"/>
      <c r="C35" s="26"/>
      <c r="D35" s="14"/>
      <c r="E35" s="14"/>
      <c r="F35" s="14"/>
      <c r="G35" s="13"/>
      <c r="H35" s="15"/>
      <c r="I35" s="21"/>
      <c r="J35" s="17"/>
      <c r="K35" s="17"/>
      <c r="L35" s="18"/>
    </row>
    <row r="36" spans="1:12" s="19" customFormat="1" ht="20.25" customHeight="1">
      <c r="A36" s="24"/>
      <c r="B36" s="25"/>
      <c r="C36" s="26"/>
      <c r="D36" s="27"/>
      <c r="E36" s="27"/>
      <c r="F36" s="27"/>
      <c r="G36" s="13"/>
      <c r="H36" s="28"/>
      <c r="I36" s="29"/>
      <c r="J36" s="30"/>
      <c r="K36" s="30"/>
      <c r="L36" s="18"/>
    </row>
    <row r="37" spans="1:12" s="19" customFormat="1" ht="20.25" customHeight="1">
      <c r="A37" s="24"/>
      <c r="B37" s="25"/>
      <c r="C37" s="26"/>
      <c r="D37" s="27"/>
      <c r="E37" s="27"/>
      <c r="F37" s="27"/>
      <c r="G37" s="13"/>
      <c r="H37" s="28"/>
      <c r="I37" s="29"/>
      <c r="J37" s="30"/>
      <c r="K37" s="30"/>
      <c r="L37" s="18"/>
    </row>
    <row r="38" spans="1:12" s="19" customFormat="1" ht="20.25" customHeight="1">
      <c r="A38" s="11"/>
      <c r="B38" s="12"/>
      <c r="C38" s="20"/>
      <c r="D38" s="14"/>
      <c r="E38" s="14"/>
      <c r="F38" s="14"/>
      <c r="G38" s="13"/>
      <c r="H38" s="22"/>
      <c r="I38" s="21"/>
      <c r="J38" s="17"/>
      <c r="K38" s="17"/>
      <c r="L38" s="18"/>
    </row>
    <row r="39" spans="1:12" s="19" customFormat="1" ht="20.25" customHeight="1">
      <c r="A39" s="82"/>
      <c r="B39" s="85" t="s">
        <v>11</v>
      </c>
      <c r="C39" s="83"/>
      <c r="D39" s="84">
        <f>+SUM(D10:D38)</f>
        <v>10593574.529999999</v>
      </c>
      <c r="E39" s="84">
        <f t="shared" ref="E39:F39" si="0">+SUM(E10:E38)</f>
        <v>16884453.600000001</v>
      </c>
      <c r="F39" s="84">
        <f t="shared" si="0"/>
        <v>22405090.18</v>
      </c>
      <c r="G39" s="13"/>
      <c r="H39" s="86"/>
      <c r="I39" s="87"/>
      <c r="J39" s="88"/>
      <c r="K39" s="88"/>
      <c r="L39" s="23">
        <f>SUM(L10:L38)</f>
        <v>124639584.17999999</v>
      </c>
    </row>
    <row r="44" spans="1:12" ht="13.5" thickBot="1">
      <c r="A44" s="1"/>
      <c r="B44" s="1"/>
      <c r="C44" s="1"/>
      <c r="D44" s="1"/>
      <c r="E44" s="1"/>
      <c r="F44" s="1"/>
      <c r="H44" s="1"/>
      <c r="I44" s="1"/>
      <c r="J44" s="1"/>
      <c r="K44" s="1"/>
    </row>
    <row r="45" spans="1:12">
      <c r="A45" s="272" t="s">
        <v>116</v>
      </c>
      <c r="B45" s="272"/>
      <c r="C45" s="272"/>
      <c r="D45" s="272"/>
      <c r="E45" s="272"/>
      <c r="F45" s="272"/>
      <c r="G45" s="272"/>
      <c r="H45" s="272"/>
    </row>
    <row r="50" spans="1:11">
      <c r="A50" s="78"/>
      <c r="D50" s="78"/>
      <c r="E50" s="78"/>
      <c r="F50" s="78"/>
      <c r="I50" s="78"/>
      <c r="J50" s="78"/>
      <c r="K50" s="78"/>
    </row>
    <row r="51" spans="1:11">
      <c r="A51" s="79" t="s">
        <v>45</v>
      </c>
      <c r="D51" s="280" t="s">
        <v>46</v>
      </c>
      <c r="E51" s="280"/>
      <c r="F51" s="280"/>
      <c r="G51" s="80"/>
      <c r="H51" s="80"/>
      <c r="I51" s="280" t="s">
        <v>47</v>
      </c>
      <c r="J51" s="280"/>
      <c r="K51" s="280"/>
    </row>
    <row r="52" spans="1:11">
      <c r="A52" s="114" t="s">
        <v>253</v>
      </c>
      <c r="D52" s="279" t="s">
        <v>255</v>
      </c>
      <c r="E52" s="279"/>
      <c r="F52" s="279"/>
      <c r="I52" s="279" t="s">
        <v>257</v>
      </c>
      <c r="J52" s="279"/>
      <c r="K52" s="279"/>
    </row>
    <row r="53" spans="1:11">
      <c r="A53" s="114" t="s">
        <v>254</v>
      </c>
      <c r="D53" s="279" t="s">
        <v>256</v>
      </c>
      <c r="E53" s="279"/>
      <c r="F53" s="279"/>
      <c r="I53" s="279" t="s">
        <v>258</v>
      </c>
      <c r="J53" s="279"/>
      <c r="K53" s="279"/>
    </row>
  </sheetData>
  <sheetProtection formatCells="0" insertRows="0"/>
  <mergeCells count="19">
    <mergeCell ref="D52:F52"/>
    <mergeCell ref="D53:F53"/>
    <mergeCell ref="I52:K52"/>
    <mergeCell ref="I53:K53"/>
    <mergeCell ref="D51:F51"/>
    <mergeCell ref="I51:K51"/>
    <mergeCell ref="A1:K1"/>
    <mergeCell ref="A6:K6"/>
    <mergeCell ref="A45:H45"/>
    <mergeCell ref="I8:K8"/>
    <mergeCell ref="A8:A9"/>
    <mergeCell ref="B8:B9"/>
    <mergeCell ref="D8:F8"/>
    <mergeCell ref="H8:H9"/>
    <mergeCell ref="A7:K7"/>
    <mergeCell ref="A2:H2"/>
    <mergeCell ref="A3:H3"/>
    <mergeCell ref="A4:H4"/>
    <mergeCell ref="A5:H5"/>
  </mergeCells>
  <printOptions horizontalCentered="1"/>
  <pageMargins left="0.19685039370078741" right="0.19685039370078741" top="0.39370078740157483" bottom="0.39370078740157483" header="0" footer="0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showGridLines="0" topLeftCell="A22" zoomScaleNormal="100" workbookViewId="0">
      <selection activeCell="A68" sqref="A68:L68"/>
    </sheetView>
  </sheetViews>
  <sheetFormatPr baseColWidth="10" defaultColWidth="9.140625" defaultRowHeight="12.75"/>
  <cols>
    <col min="1" max="1" width="33" style="4" customWidth="1"/>
    <col min="2" max="2" width="38.85546875" style="4" customWidth="1"/>
    <col min="3" max="3" width="1.5703125" style="4" customWidth="1"/>
    <col min="4" max="4" width="14.85546875" style="4" bestFit="1" customWidth="1"/>
    <col min="5" max="5" width="2.28515625" style="4" customWidth="1"/>
    <col min="6" max="8" width="11.5703125" style="4" customWidth="1"/>
    <col min="9" max="9" width="2.5703125" style="4" customWidth="1"/>
    <col min="10" max="12" width="8.5703125" style="4" customWidth="1"/>
    <col min="13" max="13" width="1.5703125" style="4" customWidth="1"/>
    <col min="14" max="14" width="16.140625" style="4" bestFit="1" customWidth="1"/>
    <col min="15" max="15" width="1.7109375" style="4" hidden="1" customWidth="1"/>
    <col min="16" max="16" width="11.85546875" style="4" customWidth="1"/>
    <col min="17" max="17" width="2.28515625" style="4" customWidth="1"/>
    <col min="18" max="19" width="12.42578125" style="4" bestFit="1" customWidth="1"/>
    <col min="20" max="20" width="11.7109375" style="4" bestFit="1" customWidth="1"/>
    <col min="21" max="21" width="12.7109375" style="4" bestFit="1" customWidth="1"/>
    <col min="22" max="22" width="13.85546875" style="4" bestFit="1" customWidth="1"/>
    <col min="23" max="24" width="12" style="31" bestFit="1" customWidth="1"/>
    <col min="25" max="25" width="14.85546875" style="31" bestFit="1" customWidth="1"/>
    <col min="26" max="26" width="6.42578125" style="31" bestFit="1" customWidth="1"/>
    <col min="27" max="27" width="12" style="31" bestFit="1" customWidth="1"/>
    <col min="28" max="28" width="11" style="31" bestFit="1" customWidth="1"/>
    <col min="29" max="32" width="9.140625" style="32"/>
    <col min="33" max="16384" width="9.140625" style="4"/>
  </cols>
  <sheetData>
    <row r="1" spans="1:32" customFormat="1" ht="18.75" customHeight="1">
      <c r="A1" s="286" t="s">
        <v>12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121"/>
      <c r="W1" s="40"/>
      <c r="X1" s="40"/>
      <c r="Y1" s="40"/>
      <c r="Z1" s="40"/>
      <c r="AA1" s="40"/>
      <c r="AB1" s="40"/>
      <c r="AC1" s="41"/>
      <c r="AD1" s="41"/>
      <c r="AE1" s="41"/>
      <c r="AF1" s="41"/>
    </row>
    <row r="2" spans="1:32" customFormat="1" ht="15" customHeight="1">
      <c r="A2" s="287" t="s">
        <v>42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122"/>
      <c r="W2" s="40"/>
      <c r="X2" s="40"/>
      <c r="Y2" s="40"/>
      <c r="Z2" s="40"/>
      <c r="AA2" s="40"/>
      <c r="AB2" s="40"/>
      <c r="AC2" s="41"/>
      <c r="AD2" s="41"/>
      <c r="AE2" s="41"/>
      <c r="AF2" s="41"/>
    </row>
    <row r="3" spans="1:32" customFormat="1" ht="15" customHeight="1">
      <c r="A3" s="270" t="s">
        <v>13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122"/>
      <c r="S3" s="122"/>
      <c r="T3" s="122"/>
      <c r="U3" s="122"/>
      <c r="W3" s="40"/>
      <c r="X3" s="40"/>
      <c r="Y3" s="40"/>
      <c r="Z3" s="40"/>
      <c r="AA3" s="40"/>
      <c r="AB3" s="40"/>
      <c r="AC3" s="41"/>
      <c r="AD3" s="41"/>
      <c r="AE3" s="41"/>
      <c r="AF3" s="41"/>
    </row>
    <row r="4" spans="1:32" customFormat="1" ht="15.75" customHeight="1">
      <c r="A4" s="277" t="s">
        <v>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120"/>
      <c r="W4" s="40"/>
      <c r="X4" s="40"/>
      <c r="Y4" s="40"/>
      <c r="Z4" s="40"/>
      <c r="AA4" s="40"/>
      <c r="AB4" s="40"/>
      <c r="AC4" s="41"/>
      <c r="AD4" s="41"/>
      <c r="AE4" s="41"/>
      <c r="AF4" s="41"/>
    </row>
    <row r="5" spans="1:32" customFormat="1" ht="14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120"/>
      <c r="W5" s="40"/>
      <c r="X5" s="40"/>
      <c r="Y5" s="40"/>
      <c r="Z5" s="40"/>
      <c r="AA5" s="40"/>
      <c r="AB5" s="40"/>
      <c r="AC5" s="41"/>
      <c r="AD5" s="41"/>
      <c r="AE5" s="41"/>
      <c r="AF5" s="41"/>
    </row>
    <row r="6" spans="1:32" customFormat="1" ht="18">
      <c r="A6" s="271" t="s">
        <v>14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W6" s="40"/>
      <c r="X6" s="40"/>
      <c r="Y6" s="40"/>
      <c r="Z6" s="40"/>
      <c r="AA6" s="40"/>
      <c r="AB6" s="40"/>
      <c r="AC6" s="41"/>
      <c r="AD6" s="41"/>
      <c r="AE6" s="41"/>
      <c r="AF6" s="41"/>
    </row>
    <row r="7" spans="1:32" customFormat="1" ht="24.75" customHeight="1">
      <c r="A7" s="276" t="s">
        <v>38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W7" s="40"/>
      <c r="X7" s="40"/>
      <c r="Y7" s="40"/>
      <c r="Z7" s="40"/>
      <c r="AA7" s="40"/>
      <c r="AB7" s="40"/>
      <c r="AC7" s="41"/>
      <c r="AD7" s="41"/>
      <c r="AE7" s="41"/>
      <c r="AF7" s="41"/>
    </row>
    <row r="8" spans="1:32" customFormat="1" ht="26.25" customHeight="1">
      <c r="A8" s="289" t="s">
        <v>3</v>
      </c>
      <c r="B8" s="290" t="s">
        <v>15</v>
      </c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43"/>
      <c r="R8" s="289" t="s">
        <v>22</v>
      </c>
      <c r="S8" s="289"/>
      <c r="T8" s="289"/>
      <c r="U8" s="289"/>
      <c r="W8" s="40"/>
      <c r="X8" s="40"/>
      <c r="Y8" s="40"/>
      <c r="Z8" s="40"/>
      <c r="AA8" s="40"/>
      <c r="AB8" s="40"/>
      <c r="AC8" s="41"/>
      <c r="AD8" s="41"/>
      <c r="AE8" s="41"/>
      <c r="AF8" s="41"/>
    </row>
    <row r="9" spans="1:32" customFormat="1" ht="26.25" customHeight="1">
      <c r="A9" s="289"/>
      <c r="B9" s="128" t="s">
        <v>16</v>
      </c>
      <c r="C9" s="123"/>
      <c r="D9" s="128" t="s">
        <v>17</v>
      </c>
      <c r="E9" s="123"/>
      <c r="F9" s="291" t="s">
        <v>18</v>
      </c>
      <c r="G9" s="291"/>
      <c r="H9" s="291"/>
      <c r="I9" s="123"/>
      <c r="J9" s="291" t="s">
        <v>19</v>
      </c>
      <c r="K9" s="291"/>
      <c r="L9" s="291"/>
      <c r="M9" s="123"/>
      <c r="N9" s="128" t="s">
        <v>20</v>
      </c>
      <c r="O9" s="123"/>
      <c r="P9" s="128" t="s">
        <v>21</v>
      </c>
      <c r="Q9" s="123"/>
      <c r="R9" s="290"/>
      <c r="S9" s="290"/>
      <c r="T9" s="290"/>
      <c r="U9" s="290"/>
      <c r="W9" s="40"/>
      <c r="X9" s="40"/>
      <c r="Y9" s="40"/>
      <c r="Z9" s="40"/>
      <c r="AA9" s="40"/>
      <c r="AB9" s="40"/>
      <c r="AC9" s="41"/>
      <c r="AD9" s="41"/>
      <c r="AE9" s="41"/>
      <c r="AF9" s="41"/>
    </row>
    <row r="10" spans="1:32" customFormat="1" ht="27.75" customHeight="1">
      <c r="A10" s="44"/>
      <c r="B10" s="45"/>
      <c r="C10" s="45"/>
      <c r="D10" s="45"/>
      <c r="E10" s="45"/>
      <c r="F10" s="129" t="s">
        <v>296</v>
      </c>
      <c r="G10" s="123" t="s">
        <v>321</v>
      </c>
      <c r="H10" s="129" t="s">
        <v>322</v>
      </c>
      <c r="I10" s="45"/>
      <c r="J10" s="129" t="s">
        <v>296</v>
      </c>
      <c r="K10" s="123" t="s">
        <v>321</v>
      </c>
      <c r="L10" s="129" t="s">
        <v>322</v>
      </c>
      <c r="M10" s="45"/>
      <c r="N10" s="45"/>
      <c r="O10" s="45"/>
      <c r="P10" s="45"/>
      <c r="Q10" s="45"/>
      <c r="R10" s="129" t="s">
        <v>296</v>
      </c>
      <c r="S10" s="123" t="s">
        <v>297</v>
      </c>
      <c r="T10" s="129" t="s">
        <v>322</v>
      </c>
      <c r="U10" s="46" t="s">
        <v>298</v>
      </c>
      <c r="W10" s="40"/>
      <c r="X10" s="40"/>
      <c r="Y10" s="40"/>
      <c r="Z10" s="40"/>
      <c r="AA10" s="40"/>
      <c r="AB10" s="40"/>
      <c r="AC10" s="41"/>
      <c r="AD10" s="41"/>
      <c r="AE10" s="41"/>
      <c r="AF10" s="41"/>
    </row>
    <row r="11" spans="1:32" ht="4.5" customHeight="1">
      <c r="A11" s="285">
        <v>2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AC11" s="4"/>
      <c r="AD11" s="4"/>
      <c r="AE11" s="4"/>
      <c r="AF11" s="4"/>
    </row>
    <row r="12" spans="1:32">
      <c r="A12" s="130" t="s">
        <v>288</v>
      </c>
      <c r="B12" s="130" t="s">
        <v>228</v>
      </c>
      <c r="C12" s="34"/>
      <c r="D12" s="74" t="s">
        <v>299</v>
      </c>
      <c r="E12" s="35"/>
      <c r="F12" s="75">
        <v>41396.5</v>
      </c>
      <c r="G12" s="75">
        <v>41396.5</v>
      </c>
      <c r="H12" s="75">
        <v>41396.5</v>
      </c>
      <c r="I12" s="35"/>
      <c r="J12" s="74">
        <v>1</v>
      </c>
      <c r="K12" s="74">
        <v>1</v>
      </c>
      <c r="L12" s="74">
        <v>1</v>
      </c>
      <c r="M12" s="35"/>
      <c r="N12" s="74" t="s">
        <v>335</v>
      </c>
      <c r="O12" s="35"/>
      <c r="P12" s="282" t="s">
        <v>339</v>
      </c>
      <c r="Q12" s="35"/>
      <c r="R12" s="132">
        <f>+F12*J12</f>
        <v>41396.5</v>
      </c>
      <c r="S12" s="132">
        <f>+G12*K12</f>
        <v>41396.5</v>
      </c>
      <c r="T12" s="132">
        <f>+H12*L12</f>
        <v>41396.5</v>
      </c>
      <c r="U12" s="132">
        <f>+R12+S12+T12</f>
        <v>124189.5</v>
      </c>
      <c r="W12" s="31" t="s">
        <v>33</v>
      </c>
      <c r="X12" s="31" t="s">
        <v>32</v>
      </c>
      <c r="Y12" s="31" t="s">
        <v>34</v>
      </c>
      <c r="Z12" s="31" t="s">
        <v>35</v>
      </c>
      <c r="AC12" s="4"/>
      <c r="AD12" s="4"/>
      <c r="AE12" s="4"/>
      <c r="AF12" s="4"/>
    </row>
    <row r="13" spans="1:32">
      <c r="A13" s="130" t="s">
        <v>288</v>
      </c>
      <c r="B13" s="130" t="s">
        <v>229</v>
      </c>
      <c r="C13" s="34"/>
      <c r="D13" s="74" t="s">
        <v>299</v>
      </c>
      <c r="E13" s="35"/>
      <c r="F13" s="75">
        <v>29370</v>
      </c>
      <c r="G13" s="75">
        <v>13819.75</v>
      </c>
      <c r="H13" s="75">
        <v>25876.5</v>
      </c>
      <c r="I13" s="35"/>
      <c r="J13" s="74">
        <v>1</v>
      </c>
      <c r="K13" s="74">
        <v>1</v>
      </c>
      <c r="L13" s="74">
        <v>1</v>
      </c>
      <c r="M13" s="35"/>
      <c r="N13" s="74" t="s">
        <v>335</v>
      </c>
      <c r="O13" s="35"/>
      <c r="P13" s="283"/>
      <c r="Q13" s="35"/>
      <c r="R13" s="132">
        <f t="shared" ref="R13:R45" si="0">+F13*J13</f>
        <v>29370</v>
      </c>
      <c r="S13" s="132">
        <f t="shared" ref="S13:S45" si="1">+G13*K13</f>
        <v>13819.75</v>
      </c>
      <c r="T13" s="132">
        <f t="shared" ref="T13:T45" si="2">+H13*L13</f>
        <v>25876.5</v>
      </c>
      <c r="U13" s="132">
        <f t="shared" ref="U13:U64" si="3">+R13+S13+T13</f>
        <v>69066.25</v>
      </c>
      <c r="AC13" s="4"/>
      <c r="AD13" s="4"/>
      <c r="AE13" s="4"/>
      <c r="AF13" s="4"/>
    </row>
    <row r="14" spans="1:32">
      <c r="A14" s="130" t="s">
        <v>288</v>
      </c>
      <c r="B14" s="130" t="s">
        <v>230</v>
      </c>
      <c r="C14" s="34"/>
      <c r="D14" s="74" t="s">
        <v>299</v>
      </c>
      <c r="E14" s="35"/>
      <c r="F14" s="75">
        <v>25826.5</v>
      </c>
      <c r="G14" s="75">
        <v>25826.5</v>
      </c>
      <c r="H14" s="75">
        <v>25826.5</v>
      </c>
      <c r="I14" s="35"/>
      <c r="J14" s="74">
        <v>1</v>
      </c>
      <c r="K14" s="74">
        <v>1</v>
      </c>
      <c r="L14" s="74">
        <v>1</v>
      </c>
      <c r="M14" s="35"/>
      <c r="N14" s="74" t="s">
        <v>335</v>
      </c>
      <c r="O14" s="35"/>
      <c r="P14" s="283"/>
      <c r="Q14" s="35"/>
      <c r="R14" s="132">
        <f t="shared" si="0"/>
        <v>25826.5</v>
      </c>
      <c r="S14" s="132">
        <f t="shared" si="1"/>
        <v>25826.5</v>
      </c>
      <c r="T14" s="132">
        <f t="shared" si="2"/>
        <v>25826.5</v>
      </c>
      <c r="U14" s="132">
        <f t="shared" si="3"/>
        <v>77479.5</v>
      </c>
      <c r="AC14" s="4"/>
      <c r="AD14" s="4"/>
      <c r="AE14" s="4"/>
      <c r="AF14" s="4"/>
    </row>
    <row r="15" spans="1:32">
      <c r="A15" s="130" t="s">
        <v>288</v>
      </c>
      <c r="B15" s="130" t="s">
        <v>231</v>
      </c>
      <c r="C15" s="34"/>
      <c r="D15" s="74" t="s">
        <v>299</v>
      </c>
      <c r="E15" s="35"/>
      <c r="F15" s="75">
        <v>24553</v>
      </c>
      <c r="G15" s="75">
        <v>28576</v>
      </c>
      <c r="H15" s="75">
        <v>25000</v>
      </c>
      <c r="I15" s="35"/>
      <c r="J15" s="74">
        <v>1</v>
      </c>
      <c r="K15" s="74">
        <v>1</v>
      </c>
      <c r="L15" s="74">
        <v>1</v>
      </c>
      <c r="M15" s="35"/>
      <c r="N15" s="74" t="s">
        <v>335</v>
      </c>
      <c r="O15" s="35"/>
      <c r="P15" s="283"/>
      <c r="Q15" s="35"/>
      <c r="R15" s="132">
        <f t="shared" si="0"/>
        <v>24553</v>
      </c>
      <c r="S15" s="132">
        <f t="shared" si="1"/>
        <v>28576</v>
      </c>
      <c r="T15" s="132">
        <f t="shared" si="2"/>
        <v>25000</v>
      </c>
      <c r="U15" s="132">
        <f t="shared" si="3"/>
        <v>78129</v>
      </c>
      <c r="AC15" s="4"/>
      <c r="AD15" s="4"/>
      <c r="AE15" s="4"/>
      <c r="AF15" s="4"/>
    </row>
    <row r="16" spans="1:32">
      <c r="A16" s="130" t="s">
        <v>288</v>
      </c>
      <c r="B16" s="130" t="s">
        <v>232</v>
      </c>
      <c r="C16" s="34"/>
      <c r="D16" s="74" t="s">
        <v>299</v>
      </c>
      <c r="E16" s="35"/>
      <c r="F16" s="75">
        <v>24553</v>
      </c>
      <c r="G16" s="75">
        <v>28576</v>
      </c>
      <c r="H16" s="75">
        <v>25000</v>
      </c>
      <c r="I16" s="35"/>
      <c r="J16" s="74">
        <v>1</v>
      </c>
      <c r="K16" s="74">
        <v>1</v>
      </c>
      <c r="L16" s="74">
        <v>1</v>
      </c>
      <c r="M16" s="35"/>
      <c r="N16" s="74" t="s">
        <v>335</v>
      </c>
      <c r="O16" s="35"/>
      <c r="P16" s="283"/>
      <c r="Q16" s="35"/>
      <c r="R16" s="132">
        <f t="shared" si="0"/>
        <v>24553</v>
      </c>
      <c r="S16" s="132">
        <f t="shared" si="1"/>
        <v>28576</v>
      </c>
      <c r="T16" s="132">
        <f t="shared" si="2"/>
        <v>25000</v>
      </c>
      <c r="U16" s="132">
        <f t="shared" si="3"/>
        <v>78129</v>
      </c>
      <c r="AC16" s="4"/>
      <c r="AD16" s="4"/>
      <c r="AE16" s="4"/>
      <c r="AF16" s="4"/>
    </row>
    <row r="17" spans="1:32">
      <c r="A17" s="130" t="s">
        <v>288</v>
      </c>
      <c r="B17" s="130" t="s">
        <v>233</v>
      </c>
      <c r="C17" s="34"/>
      <c r="D17" s="74" t="s">
        <v>299</v>
      </c>
      <c r="E17" s="35"/>
      <c r="F17" s="75">
        <v>24495.673999999999</v>
      </c>
      <c r="G17" s="75">
        <v>26914.074000000001</v>
      </c>
      <c r="H17" s="75">
        <v>25153.273999999998</v>
      </c>
      <c r="I17" s="35"/>
      <c r="J17" s="74">
        <v>10</v>
      </c>
      <c r="K17" s="74">
        <v>10</v>
      </c>
      <c r="L17" s="74">
        <v>10</v>
      </c>
      <c r="M17" s="35"/>
      <c r="N17" s="74" t="s">
        <v>335</v>
      </c>
      <c r="O17" s="35"/>
      <c r="P17" s="283"/>
      <c r="Q17" s="35"/>
      <c r="R17" s="132">
        <f t="shared" si="0"/>
        <v>244956.74</v>
      </c>
      <c r="S17" s="132">
        <f t="shared" si="1"/>
        <v>269140.74</v>
      </c>
      <c r="T17" s="132">
        <f t="shared" si="2"/>
        <v>251532.74</v>
      </c>
      <c r="U17" s="132">
        <f t="shared" si="3"/>
        <v>765630.22</v>
      </c>
      <c r="AC17" s="4"/>
      <c r="AD17" s="4"/>
      <c r="AE17" s="4"/>
      <c r="AF17" s="4"/>
    </row>
    <row r="18" spans="1:32">
      <c r="A18" s="130" t="s">
        <v>288</v>
      </c>
      <c r="B18" s="130" t="s">
        <v>234</v>
      </c>
      <c r="C18" s="34"/>
      <c r="D18" s="74" t="s">
        <v>299</v>
      </c>
      <c r="E18" s="35"/>
      <c r="F18" s="75">
        <v>18511.260000000002</v>
      </c>
      <c r="G18" s="75">
        <v>18198.760000000002</v>
      </c>
      <c r="H18" s="75">
        <v>18198.760000000002</v>
      </c>
      <c r="I18" s="35"/>
      <c r="J18" s="74">
        <v>8</v>
      </c>
      <c r="K18" s="74">
        <v>8</v>
      </c>
      <c r="L18" s="74">
        <v>8</v>
      </c>
      <c r="M18" s="35"/>
      <c r="N18" s="74" t="s">
        <v>335</v>
      </c>
      <c r="O18" s="35"/>
      <c r="P18" s="283"/>
      <c r="Q18" s="35"/>
      <c r="R18" s="132">
        <f t="shared" si="0"/>
        <v>148090.08000000002</v>
      </c>
      <c r="S18" s="132">
        <f t="shared" si="1"/>
        <v>145590.08000000002</v>
      </c>
      <c r="T18" s="132">
        <f t="shared" si="2"/>
        <v>145590.08000000002</v>
      </c>
      <c r="U18" s="132">
        <f t="shared" si="3"/>
        <v>439270.24000000005</v>
      </c>
      <c r="AC18" s="4"/>
      <c r="AD18" s="4"/>
      <c r="AE18" s="4"/>
      <c r="AF18" s="4"/>
    </row>
    <row r="19" spans="1:32">
      <c r="A19" s="130" t="s">
        <v>288</v>
      </c>
      <c r="B19" s="130" t="s">
        <v>235</v>
      </c>
      <c r="C19" s="34"/>
      <c r="D19" s="74" t="s">
        <v>299</v>
      </c>
      <c r="E19" s="35"/>
      <c r="F19" s="75">
        <v>13224.419999999996</v>
      </c>
      <c r="G19" s="75">
        <v>13487.577894736838</v>
      </c>
      <c r="H19" s="75">
        <v>13487.577894736838</v>
      </c>
      <c r="I19" s="35"/>
      <c r="J19" s="74">
        <v>19</v>
      </c>
      <c r="K19" s="74">
        <v>19</v>
      </c>
      <c r="L19" s="74">
        <v>19</v>
      </c>
      <c r="M19" s="35"/>
      <c r="N19" s="74" t="s">
        <v>335</v>
      </c>
      <c r="O19" s="35"/>
      <c r="P19" s="283"/>
      <c r="Q19" s="35"/>
      <c r="R19" s="132">
        <f t="shared" si="0"/>
        <v>251263.97999999992</v>
      </c>
      <c r="S19" s="132">
        <f t="shared" si="1"/>
        <v>256263.97999999992</v>
      </c>
      <c r="T19" s="132">
        <f t="shared" si="2"/>
        <v>256263.97999999992</v>
      </c>
      <c r="U19" s="132">
        <f t="shared" si="3"/>
        <v>763791.93999999971</v>
      </c>
      <c r="V19" s="267"/>
      <c r="AC19" s="4"/>
      <c r="AD19" s="4"/>
      <c r="AE19" s="4"/>
      <c r="AF19" s="4"/>
    </row>
    <row r="20" spans="1:32">
      <c r="A20" s="130" t="s">
        <v>288</v>
      </c>
      <c r="B20" s="130" t="s">
        <v>300</v>
      </c>
      <c r="C20" s="34"/>
      <c r="D20" s="74" t="s">
        <v>301</v>
      </c>
      <c r="E20" s="35"/>
      <c r="F20" s="75">
        <v>13211.003333333329</v>
      </c>
      <c r="G20" s="75">
        <v>15020.518888888884</v>
      </c>
      <c r="H20" s="75">
        <v>13443.123333333329</v>
      </c>
      <c r="I20" s="35"/>
      <c r="J20" s="74">
        <v>9</v>
      </c>
      <c r="K20" s="74">
        <v>9</v>
      </c>
      <c r="L20" s="74">
        <v>9</v>
      </c>
      <c r="M20" s="35"/>
      <c r="N20" s="74" t="s">
        <v>336</v>
      </c>
      <c r="O20" s="35"/>
      <c r="P20" s="283"/>
      <c r="Q20" s="35"/>
      <c r="R20" s="132">
        <f t="shared" si="0"/>
        <v>118899.02999999996</v>
      </c>
      <c r="S20" s="132">
        <f t="shared" si="1"/>
        <v>135184.66999999995</v>
      </c>
      <c r="T20" s="132">
        <f t="shared" si="2"/>
        <v>120988.10999999996</v>
      </c>
      <c r="U20" s="132">
        <f t="shared" si="3"/>
        <v>375071.80999999982</v>
      </c>
      <c r="AC20" s="4"/>
      <c r="AD20" s="4"/>
      <c r="AE20" s="4"/>
      <c r="AF20" s="4"/>
    </row>
    <row r="21" spans="1:32">
      <c r="A21" s="130" t="s">
        <v>288</v>
      </c>
      <c r="B21" s="130" t="s">
        <v>302</v>
      </c>
      <c r="C21" s="34"/>
      <c r="D21" s="74" t="s">
        <v>301</v>
      </c>
      <c r="E21" s="35"/>
      <c r="F21" s="75">
        <v>16480.877499999999</v>
      </c>
      <c r="G21" s="75">
        <v>17867.466666666664</v>
      </c>
      <c r="H21" s="75">
        <v>13303.016666666663</v>
      </c>
      <c r="I21" s="35"/>
      <c r="J21" s="74">
        <v>12</v>
      </c>
      <c r="K21" s="74">
        <v>12</v>
      </c>
      <c r="L21" s="74">
        <v>12</v>
      </c>
      <c r="M21" s="35"/>
      <c r="N21" s="74" t="s">
        <v>336</v>
      </c>
      <c r="O21" s="35"/>
      <c r="P21" s="283"/>
      <c r="Q21" s="35"/>
      <c r="R21" s="132">
        <f t="shared" si="0"/>
        <v>197770.52999999997</v>
      </c>
      <c r="S21" s="132">
        <f t="shared" si="1"/>
        <v>214409.59999999998</v>
      </c>
      <c r="T21" s="132">
        <f t="shared" si="2"/>
        <v>159636.19999999995</v>
      </c>
      <c r="U21" s="132">
        <f t="shared" si="3"/>
        <v>571816.32999999984</v>
      </c>
      <c r="AC21" s="4"/>
      <c r="AD21" s="4"/>
      <c r="AE21" s="4"/>
      <c r="AF21" s="4"/>
    </row>
    <row r="22" spans="1:32">
      <c r="A22" s="130" t="s">
        <v>288</v>
      </c>
      <c r="B22" s="130" t="s">
        <v>303</v>
      </c>
      <c r="C22" s="34"/>
      <c r="D22" s="74" t="s">
        <v>301</v>
      </c>
      <c r="E22" s="35"/>
      <c r="F22" s="75">
        <v>17499.571818181823</v>
      </c>
      <c r="G22" s="75">
        <v>19594.780000000006</v>
      </c>
      <c r="H22" s="75">
        <v>15147.973913043485</v>
      </c>
      <c r="I22" s="35"/>
      <c r="J22" s="74">
        <v>22</v>
      </c>
      <c r="K22" s="74">
        <v>23</v>
      </c>
      <c r="L22" s="74">
        <v>23</v>
      </c>
      <c r="M22" s="35"/>
      <c r="N22" s="74" t="s">
        <v>336</v>
      </c>
      <c r="O22" s="35"/>
      <c r="P22" s="283"/>
      <c r="Q22" s="35"/>
      <c r="R22" s="132">
        <f t="shared" si="0"/>
        <v>384990.58000000007</v>
      </c>
      <c r="S22" s="132">
        <f t="shared" si="1"/>
        <v>450679.94000000012</v>
      </c>
      <c r="T22" s="132">
        <f t="shared" si="2"/>
        <v>348403.40000000014</v>
      </c>
      <c r="U22" s="132">
        <f t="shared" si="3"/>
        <v>1184073.9200000004</v>
      </c>
      <c r="AC22" s="4"/>
      <c r="AD22" s="4"/>
      <c r="AE22" s="4"/>
      <c r="AF22" s="4"/>
    </row>
    <row r="23" spans="1:32">
      <c r="A23" s="130" t="s">
        <v>288</v>
      </c>
      <c r="B23" s="130" t="s">
        <v>304</v>
      </c>
      <c r="C23" s="34"/>
      <c r="D23" s="74" t="s">
        <v>301</v>
      </c>
      <c r="E23" s="35"/>
      <c r="F23" s="75">
        <v>12507.893714285692</v>
      </c>
      <c r="G23" s="75">
        <v>13484.531142857139</v>
      </c>
      <c r="H23" s="75">
        <v>9023.7399999999925</v>
      </c>
      <c r="I23" s="35"/>
      <c r="J23" s="74">
        <v>70</v>
      </c>
      <c r="K23" s="74">
        <v>70</v>
      </c>
      <c r="L23" s="74">
        <v>70</v>
      </c>
      <c r="M23" s="35"/>
      <c r="N23" s="74" t="s">
        <v>336</v>
      </c>
      <c r="O23" s="35"/>
      <c r="P23" s="283"/>
      <c r="Q23" s="35"/>
      <c r="R23" s="132">
        <f t="shared" si="0"/>
        <v>875552.55999999843</v>
      </c>
      <c r="S23" s="132">
        <f t="shared" si="1"/>
        <v>943917.1799999997</v>
      </c>
      <c r="T23" s="132">
        <f t="shared" si="2"/>
        <v>631661.79999999946</v>
      </c>
      <c r="U23" s="132">
        <f t="shared" si="3"/>
        <v>2451131.5399999977</v>
      </c>
      <c r="AC23" s="4"/>
      <c r="AD23" s="4"/>
      <c r="AE23" s="4"/>
      <c r="AF23" s="4"/>
    </row>
    <row r="24" spans="1:32">
      <c r="A24" s="130" t="s">
        <v>288</v>
      </c>
      <c r="B24" s="130" t="s">
        <v>305</v>
      </c>
      <c r="C24" s="34"/>
      <c r="D24" s="74" t="s">
        <v>301</v>
      </c>
      <c r="E24" s="35"/>
      <c r="F24" s="75">
        <v>14426.306666666665</v>
      </c>
      <c r="G24" s="75">
        <v>16212.5</v>
      </c>
      <c r="H24" s="75">
        <v>9665.6200000000008</v>
      </c>
      <c r="I24" s="35"/>
      <c r="J24" s="74">
        <v>6</v>
      </c>
      <c r="K24" s="74">
        <v>6</v>
      </c>
      <c r="L24" s="74">
        <v>6</v>
      </c>
      <c r="M24" s="35"/>
      <c r="N24" s="74" t="s">
        <v>336</v>
      </c>
      <c r="O24" s="35"/>
      <c r="P24" s="283"/>
      <c r="Q24" s="35"/>
      <c r="R24" s="132">
        <f t="shared" si="0"/>
        <v>86557.84</v>
      </c>
      <c r="S24" s="132">
        <f t="shared" si="1"/>
        <v>97275</v>
      </c>
      <c r="T24" s="132">
        <f t="shared" si="2"/>
        <v>57993.72</v>
      </c>
      <c r="U24" s="132">
        <f t="shared" si="3"/>
        <v>241826.56</v>
      </c>
      <c r="AC24" s="4"/>
      <c r="AD24" s="4"/>
      <c r="AE24" s="4"/>
      <c r="AF24" s="4"/>
    </row>
    <row r="25" spans="1:32">
      <c r="A25" s="130" t="s">
        <v>288</v>
      </c>
      <c r="B25" s="130" t="s">
        <v>306</v>
      </c>
      <c r="C25" s="34"/>
      <c r="D25" s="74" t="s">
        <v>301</v>
      </c>
      <c r="E25" s="35"/>
      <c r="F25" s="75">
        <v>11785.401666666639</v>
      </c>
      <c r="G25" s="75">
        <v>14087.90190476188</v>
      </c>
      <c r="H25" s="75">
        <v>11253.681904761881</v>
      </c>
      <c r="I25" s="35"/>
      <c r="J25" s="74">
        <v>42</v>
      </c>
      <c r="K25" s="74">
        <v>42</v>
      </c>
      <c r="L25" s="74">
        <v>42</v>
      </c>
      <c r="M25" s="35"/>
      <c r="N25" s="74" t="s">
        <v>336</v>
      </c>
      <c r="O25" s="35"/>
      <c r="P25" s="283"/>
      <c r="Q25" s="35"/>
      <c r="R25" s="132">
        <f t="shared" si="0"/>
        <v>494986.86999999883</v>
      </c>
      <c r="S25" s="132">
        <f t="shared" si="1"/>
        <v>591691.87999999896</v>
      </c>
      <c r="T25" s="132">
        <f t="shared" si="2"/>
        <v>472654.63999999902</v>
      </c>
      <c r="U25" s="132">
        <f t="shared" si="3"/>
        <v>1559333.3899999966</v>
      </c>
      <c r="AC25" s="4"/>
      <c r="AD25" s="4"/>
      <c r="AE25" s="4"/>
      <c r="AF25" s="4"/>
    </row>
    <row r="26" spans="1:32">
      <c r="A26" s="130" t="s">
        <v>288</v>
      </c>
      <c r="B26" s="130" t="s">
        <v>307</v>
      </c>
      <c r="C26" s="34"/>
      <c r="D26" s="74" t="s">
        <v>301</v>
      </c>
      <c r="E26" s="35"/>
      <c r="F26" s="75">
        <v>12403.67</v>
      </c>
      <c r="G26" s="75">
        <v>14556.24</v>
      </c>
      <c r="H26" s="75">
        <v>7828.12</v>
      </c>
      <c r="I26" s="35"/>
      <c r="J26" s="74">
        <v>3</v>
      </c>
      <c r="K26" s="74">
        <v>3</v>
      </c>
      <c r="L26" s="74">
        <v>3</v>
      </c>
      <c r="M26" s="35"/>
      <c r="N26" s="74" t="s">
        <v>336</v>
      </c>
      <c r="O26" s="35"/>
      <c r="P26" s="283"/>
      <c r="Q26" s="35"/>
      <c r="R26" s="132">
        <f t="shared" si="0"/>
        <v>37211.01</v>
      </c>
      <c r="S26" s="132">
        <f t="shared" si="1"/>
        <v>43668.72</v>
      </c>
      <c r="T26" s="132">
        <f t="shared" si="2"/>
        <v>23484.36</v>
      </c>
      <c r="U26" s="132">
        <f t="shared" si="3"/>
        <v>104364.09000000001</v>
      </c>
      <c r="AC26" s="4"/>
      <c r="AD26" s="4"/>
      <c r="AE26" s="4"/>
      <c r="AF26" s="4"/>
    </row>
    <row r="27" spans="1:32">
      <c r="A27" s="130" t="s">
        <v>288</v>
      </c>
      <c r="B27" s="130" t="s">
        <v>308</v>
      </c>
      <c r="C27" s="34"/>
      <c r="D27" s="74" t="s">
        <v>301</v>
      </c>
      <c r="E27" s="35"/>
      <c r="F27" s="75">
        <v>8310.9</v>
      </c>
      <c r="G27" s="75">
        <v>9310.9</v>
      </c>
      <c r="H27" s="75">
        <v>8510.9</v>
      </c>
      <c r="I27" s="35"/>
      <c r="J27" s="74">
        <v>3</v>
      </c>
      <c r="K27" s="74">
        <v>3</v>
      </c>
      <c r="L27" s="74">
        <v>3</v>
      </c>
      <c r="M27" s="35"/>
      <c r="N27" s="74" t="s">
        <v>336</v>
      </c>
      <c r="O27" s="35"/>
      <c r="P27" s="283"/>
      <c r="Q27" s="35"/>
      <c r="R27" s="132">
        <f t="shared" si="0"/>
        <v>24932.699999999997</v>
      </c>
      <c r="S27" s="132">
        <f t="shared" si="1"/>
        <v>27932.699999999997</v>
      </c>
      <c r="T27" s="132">
        <f t="shared" si="2"/>
        <v>25532.699999999997</v>
      </c>
      <c r="U27" s="132">
        <f t="shared" si="3"/>
        <v>78398.099999999991</v>
      </c>
      <c r="AC27" s="4"/>
      <c r="AD27" s="4"/>
      <c r="AE27" s="4"/>
      <c r="AF27" s="4"/>
    </row>
    <row r="28" spans="1:32">
      <c r="A28" s="130" t="s">
        <v>288</v>
      </c>
      <c r="B28" s="130" t="s">
        <v>309</v>
      </c>
      <c r="C28" s="34"/>
      <c r="D28" s="74" t="s">
        <v>301</v>
      </c>
      <c r="E28" s="35"/>
      <c r="F28" s="75">
        <v>12616.504250000045</v>
      </c>
      <c r="G28" s="75">
        <v>14687.078250000015</v>
      </c>
      <c r="H28" s="75">
        <v>9359.2702500000214</v>
      </c>
      <c r="I28" s="35"/>
      <c r="J28" s="74">
        <v>80</v>
      </c>
      <c r="K28" s="74">
        <v>80</v>
      </c>
      <c r="L28" s="74">
        <v>80</v>
      </c>
      <c r="M28" s="35"/>
      <c r="N28" s="74" t="s">
        <v>336</v>
      </c>
      <c r="O28" s="35"/>
      <c r="P28" s="283"/>
      <c r="Q28" s="35"/>
      <c r="R28" s="132">
        <f t="shared" si="0"/>
        <v>1009320.3400000036</v>
      </c>
      <c r="S28" s="132">
        <f t="shared" si="1"/>
        <v>1174966.2600000012</v>
      </c>
      <c r="T28" s="132">
        <f t="shared" si="2"/>
        <v>748741.62000000174</v>
      </c>
      <c r="U28" s="132">
        <f t="shared" si="3"/>
        <v>2933028.2200000063</v>
      </c>
      <c r="AC28" s="4"/>
      <c r="AD28" s="4"/>
      <c r="AE28" s="4"/>
      <c r="AF28" s="4"/>
    </row>
    <row r="29" spans="1:32">
      <c r="A29" s="130" t="s">
        <v>288</v>
      </c>
      <c r="B29" s="130" t="s">
        <v>340</v>
      </c>
      <c r="C29" s="34"/>
      <c r="D29" s="74" t="s">
        <v>301</v>
      </c>
      <c r="E29" s="35"/>
      <c r="F29" s="75">
        <v>361.47240680419839</v>
      </c>
      <c r="G29" s="75">
        <v>407.78497894244231</v>
      </c>
      <c r="H29" s="75">
        <v>246.30463255813996</v>
      </c>
      <c r="I29" s="35"/>
      <c r="J29" s="269">
        <v>2763</v>
      </c>
      <c r="K29" s="269">
        <v>2137</v>
      </c>
      <c r="L29" s="269">
        <v>2150</v>
      </c>
      <c r="M29" s="35"/>
      <c r="N29" s="74" t="s">
        <v>336</v>
      </c>
      <c r="O29" s="35"/>
      <c r="P29" s="283"/>
      <c r="Q29" s="35"/>
      <c r="R29" s="132">
        <f t="shared" si="0"/>
        <v>998748.26000000013</v>
      </c>
      <c r="S29" s="132">
        <f t="shared" si="1"/>
        <v>871436.49999999919</v>
      </c>
      <c r="T29" s="132">
        <f t="shared" si="2"/>
        <v>529554.96000000089</v>
      </c>
      <c r="U29" s="132">
        <f t="shared" si="3"/>
        <v>2399739.7200000002</v>
      </c>
      <c r="V29" s="267"/>
      <c r="AC29" s="4"/>
      <c r="AD29" s="4"/>
      <c r="AE29" s="4"/>
      <c r="AF29" s="4"/>
    </row>
    <row r="30" spans="1:32">
      <c r="A30" s="130" t="s">
        <v>288</v>
      </c>
      <c r="B30" s="130" t="s">
        <v>236</v>
      </c>
      <c r="C30" s="34"/>
      <c r="D30" s="74" t="s">
        <v>252</v>
      </c>
      <c r="E30" s="35"/>
      <c r="F30" s="75">
        <v>8124.0177777777781</v>
      </c>
      <c r="G30" s="75">
        <v>8846.24</v>
      </c>
      <c r="H30" s="75">
        <v>8155.5477777777787</v>
      </c>
      <c r="I30" s="35"/>
      <c r="J30" s="74">
        <v>9</v>
      </c>
      <c r="K30" s="74">
        <v>9</v>
      </c>
      <c r="L30" s="74">
        <v>9</v>
      </c>
      <c r="M30" s="35"/>
      <c r="N30" s="74" t="s">
        <v>252</v>
      </c>
      <c r="O30" s="35"/>
      <c r="P30" s="283"/>
      <c r="Q30" s="35"/>
      <c r="R30" s="132">
        <f t="shared" si="0"/>
        <v>73116.160000000003</v>
      </c>
      <c r="S30" s="132">
        <f t="shared" si="1"/>
        <v>79616.160000000003</v>
      </c>
      <c r="T30" s="132">
        <f t="shared" si="2"/>
        <v>73399.930000000008</v>
      </c>
      <c r="U30" s="132">
        <f t="shared" si="3"/>
        <v>226132.25</v>
      </c>
      <c r="AC30" s="4"/>
      <c r="AD30" s="4"/>
      <c r="AE30" s="4"/>
      <c r="AF30" s="4"/>
    </row>
    <row r="31" spans="1:32">
      <c r="A31" s="130" t="s">
        <v>288</v>
      </c>
      <c r="B31" s="130" t="s">
        <v>237</v>
      </c>
      <c r="C31" s="34"/>
      <c r="D31" s="74" t="s">
        <v>252</v>
      </c>
      <c r="E31" s="35"/>
      <c r="F31" s="75">
        <v>7846.24</v>
      </c>
      <c r="G31" s="75">
        <v>8846.24</v>
      </c>
      <c r="H31" s="75">
        <v>8046.24</v>
      </c>
      <c r="I31" s="35"/>
      <c r="J31" s="74">
        <v>1</v>
      </c>
      <c r="K31" s="74">
        <v>1</v>
      </c>
      <c r="L31" s="74">
        <v>1</v>
      </c>
      <c r="M31" s="35"/>
      <c r="N31" s="74" t="s">
        <v>252</v>
      </c>
      <c r="O31" s="35"/>
      <c r="P31" s="283"/>
      <c r="Q31" s="35"/>
      <c r="R31" s="132">
        <f t="shared" si="0"/>
        <v>7846.24</v>
      </c>
      <c r="S31" s="132">
        <f t="shared" si="1"/>
        <v>8846.24</v>
      </c>
      <c r="T31" s="132">
        <f t="shared" si="2"/>
        <v>8046.24</v>
      </c>
      <c r="U31" s="132">
        <f t="shared" si="3"/>
        <v>24738.720000000001</v>
      </c>
      <c r="AC31" s="4"/>
      <c r="AD31" s="4"/>
      <c r="AE31" s="4"/>
      <c r="AF31" s="4"/>
    </row>
    <row r="32" spans="1:32">
      <c r="A32" s="130" t="s">
        <v>288</v>
      </c>
      <c r="B32" s="130" t="s">
        <v>238</v>
      </c>
      <c r="C32" s="34"/>
      <c r="D32" s="74" t="s">
        <v>252</v>
      </c>
      <c r="E32" s="35"/>
      <c r="F32" s="75">
        <v>6343.16</v>
      </c>
      <c r="G32" s="75">
        <v>7343.16</v>
      </c>
      <c r="H32" s="75">
        <v>6543.16</v>
      </c>
      <c r="I32" s="35"/>
      <c r="J32" s="74">
        <v>1</v>
      </c>
      <c r="K32" s="74">
        <v>1</v>
      </c>
      <c r="L32" s="74">
        <v>1</v>
      </c>
      <c r="M32" s="35"/>
      <c r="N32" s="74" t="s">
        <v>252</v>
      </c>
      <c r="O32" s="35"/>
      <c r="P32" s="283"/>
      <c r="Q32" s="35"/>
      <c r="R32" s="132">
        <f t="shared" si="0"/>
        <v>6343.16</v>
      </c>
      <c r="S32" s="132">
        <f t="shared" si="1"/>
        <v>7343.16</v>
      </c>
      <c r="T32" s="132">
        <f t="shared" si="2"/>
        <v>6543.16</v>
      </c>
      <c r="U32" s="132">
        <f t="shared" si="3"/>
        <v>20229.48</v>
      </c>
      <c r="AC32" s="4"/>
      <c r="AD32" s="4"/>
      <c r="AE32" s="4"/>
      <c r="AF32" s="4"/>
    </row>
    <row r="33" spans="1:32">
      <c r="A33" s="130" t="s">
        <v>288</v>
      </c>
      <c r="B33" s="130" t="s">
        <v>239</v>
      </c>
      <c r="C33" s="34"/>
      <c r="D33" s="74" t="s">
        <v>252</v>
      </c>
      <c r="E33" s="35"/>
      <c r="F33" s="75">
        <v>5914.4</v>
      </c>
      <c r="G33" s="75">
        <v>6983.92</v>
      </c>
      <c r="H33" s="75">
        <v>6110.32</v>
      </c>
      <c r="I33" s="35"/>
      <c r="J33" s="74">
        <v>1</v>
      </c>
      <c r="K33" s="74">
        <v>1</v>
      </c>
      <c r="L33" s="74">
        <v>1</v>
      </c>
      <c r="M33" s="35"/>
      <c r="N33" s="74" t="s">
        <v>252</v>
      </c>
      <c r="O33" s="35"/>
      <c r="P33" s="283"/>
      <c r="Q33" s="35"/>
      <c r="R33" s="132">
        <f t="shared" si="0"/>
        <v>5914.4</v>
      </c>
      <c r="S33" s="132">
        <f t="shared" si="1"/>
        <v>6983.92</v>
      </c>
      <c r="T33" s="132">
        <f t="shared" si="2"/>
        <v>6110.32</v>
      </c>
      <c r="U33" s="132">
        <f t="shared" si="3"/>
        <v>19008.64</v>
      </c>
      <c r="AC33" s="4"/>
      <c r="AD33" s="4"/>
      <c r="AE33" s="4"/>
      <c r="AF33" s="4"/>
    </row>
    <row r="34" spans="1:32">
      <c r="A34" s="130" t="s">
        <v>288</v>
      </c>
      <c r="B34" s="130" t="s">
        <v>240</v>
      </c>
      <c r="C34" s="34"/>
      <c r="D34" s="74" t="s">
        <v>252</v>
      </c>
      <c r="E34" s="35"/>
      <c r="F34" s="75">
        <v>5398.2174193548399</v>
      </c>
      <c r="G34" s="75">
        <v>6223.496451612903</v>
      </c>
      <c r="H34" s="75">
        <v>5800.5674193548384</v>
      </c>
      <c r="I34" s="35"/>
      <c r="J34" s="74">
        <v>31</v>
      </c>
      <c r="K34" s="74">
        <v>31</v>
      </c>
      <c r="L34" s="74">
        <v>31</v>
      </c>
      <c r="M34" s="35"/>
      <c r="N34" s="74" t="s">
        <v>252</v>
      </c>
      <c r="O34" s="35"/>
      <c r="P34" s="283"/>
      <c r="Q34" s="35"/>
      <c r="R34" s="132">
        <f t="shared" si="0"/>
        <v>167344.74000000005</v>
      </c>
      <c r="S34" s="132">
        <f t="shared" si="1"/>
        <v>192928.38999999998</v>
      </c>
      <c r="T34" s="132">
        <f t="shared" si="2"/>
        <v>179817.59</v>
      </c>
      <c r="U34" s="132">
        <f t="shared" si="3"/>
        <v>540090.72</v>
      </c>
      <c r="AC34" s="4"/>
      <c r="AD34" s="4"/>
      <c r="AE34" s="4"/>
      <c r="AF34" s="4"/>
    </row>
    <row r="35" spans="1:32">
      <c r="A35" s="130" t="s">
        <v>288</v>
      </c>
      <c r="B35" s="130" t="s">
        <v>241</v>
      </c>
      <c r="C35" s="34"/>
      <c r="D35" s="74" t="s">
        <v>252</v>
      </c>
      <c r="E35" s="35"/>
      <c r="F35" s="75">
        <v>4591.1600000000008</v>
      </c>
      <c r="G35" s="75">
        <v>5591.1600000000008</v>
      </c>
      <c r="H35" s="75">
        <v>5791.1600000000017</v>
      </c>
      <c r="I35" s="35"/>
      <c r="J35" s="74">
        <v>5</v>
      </c>
      <c r="K35" s="74">
        <v>5</v>
      </c>
      <c r="L35" s="74">
        <v>5</v>
      </c>
      <c r="M35" s="35"/>
      <c r="N35" s="74" t="s">
        <v>337</v>
      </c>
      <c r="O35" s="35"/>
      <c r="P35" s="283"/>
      <c r="Q35" s="35"/>
      <c r="R35" s="132">
        <f t="shared" si="0"/>
        <v>22955.800000000003</v>
      </c>
      <c r="S35" s="132">
        <f t="shared" si="1"/>
        <v>27955.800000000003</v>
      </c>
      <c r="T35" s="132">
        <f t="shared" si="2"/>
        <v>28955.80000000001</v>
      </c>
      <c r="U35" s="132">
        <f t="shared" si="3"/>
        <v>79867.400000000023</v>
      </c>
      <c r="AC35" s="4"/>
      <c r="AD35" s="4"/>
      <c r="AE35" s="4"/>
      <c r="AF35" s="4"/>
    </row>
    <row r="36" spans="1:32">
      <c r="A36" s="130" t="s">
        <v>288</v>
      </c>
      <c r="B36" s="130" t="s">
        <v>242</v>
      </c>
      <c r="C36" s="34"/>
      <c r="D36" s="74" t="s">
        <v>252</v>
      </c>
      <c r="E36" s="35"/>
      <c r="F36" s="75">
        <v>4312.1999999999989</v>
      </c>
      <c r="G36" s="75">
        <v>6376.0099999999975</v>
      </c>
      <c r="H36" s="75">
        <v>4497.0414285714278</v>
      </c>
      <c r="I36" s="35"/>
      <c r="J36" s="74">
        <v>7</v>
      </c>
      <c r="K36" s="74">
        <v>7</v>
      </c>
      <c r="L36" s="74">
        <v>7</v>
      </c>
      <c r="M36" s="35"/>
      <c r="N36" s="74" t="s">
        <v>252</v>
      </c>
      <c r="O36" s="35"/>
      <c r="P36" s="283"/>
      <c r="Q36" s="35"/>
      <c r="R36" s="132">
        <f t="shared" si="0"/>
        <v>30185.399999999994</v>
      </c>
      <c r="S36" s="132">
        <f t="shared" si="1"/>
        <v>44632.069999999985</v>
      </c>
      <c r="T36" s="132">
        <f t="shared" si="2"/>
        <v>31479.289999999994</v>
      </c>
      <c r="U36" s="132">
        <f t="shared" si="3"/>
        <v>106296.75999999997</v>
      </c>
      <c r="AC36" s="4"/>
      <c r="AD36" s="4"/>
      <c r="AE36" s="4"/>
      <c r="AF36" s="4"/>
    </row>
    <row r="37" spans="1:32">
      <c r="A37" s="130" t="s">
        <v>288</v>
      </c>
      <c r="B37" s="130" t="s">
        <v>243</v>
      </c>
      <c r="C37" s="34"/>
      <c r="D37" s="74" t="s">
        <v>252</v>
      </c>
      <c r="E37" s="35"/>
      <c r="F37" s="75">
        <v>4312.2</v>
      </c>
      <c r="G37" s="75">
        <v>5312.2</v>
      </c>
      <c r="H37" s="75">
        <v>4512.2</v>
      </c>
      <c r="I37" s="35"/>
      <c r="J37" s="74">
        <v>1</v>
      </c>
      <c r="K37" s="74">
        <v>1</v>
      </c>
      <c r="L37" s="74">
        <v>1</v>
      </c>
      <c r="M37" s="35"/>
      <c r="N37" s="74" t="s">
        <v>252</v>
      </c>
      <c r="O37" s="35"/>
      <c r="P37" s="283"/>
      <c r="Q37" s="35"/>
      <c r="R37" s="132">
        <f t="shared" si="0"/>
        <v>4312.2</v>
      </c>
      <c r="S37" s="132">
        <f t="shared" si="1"/>
        <v>5312.2</v>
      </c>
      <c r="T37" s="132">
        <f t="shared" si="2"/>
        <v>4512.2</v>
      </c>
      <c r="U37" s="132">
        <f t="shared" si="3"/>
        <v>14136.599999999999</v>
      </c>
      <c r="AC37" s="4"/>
      <c r="AD37" s="4"/>
      <c r="AE37" s="4"/>
      <c r="AF37" s="4"/>
    </row>
    <row r="38" spans="1:32">
      <c r="A38" s="130" t="s">
        <v>288</v>
      </c>
      <c r="B38" s="130" t="s">
        <v>244</v>
      </c>
      <c r="C38" s="34"/>
      <c r="D38" s="74" t="s">
        <v>252</v>
      </c>
      <c r="E38" s="35"/>
      <c r="F38" s="75">
        <v>4312.1999999999989</v>
      </c>
      <c r="G38" s="75">
        <v>5312.1999999999989</v>
      </c>
      <c r="H38" s="75">
        <v>5138.2899999999991</v>
      </c>
      <c r="I38" s="35"/>
      <c r="J38" s="74">
        <v>7</v>
      </c>
      <c r="K38" s="74">
        <v>7</v>
      </c>
      <c r="L38" s="74">
        <v>7</v>
      </c>
      <c r="M38" s="35"/>
      <c r="N38" s="74" t="s">
        <v>337</v>
      </c>
      <c r="O38" s="35"/>
      <c r="P38" s="283"/>
      <c r="Q38" s="35"/>
      <c r="R38" s="132">
        <f t="shared" si="0"/>
        <v>30185.399999999994</v>
      </c>
      <c r="S38" s="132">
        <f t="shared" si="1"/>
        <v>37185.399999999994</v>
      </c>
      <c r="T38" s="132">
        <f t="shared" si="2"/>
        <v>35968.029999999992</v>
      </c>
      <c r="U38" s="132">
        <f t="shared" si="3"/>
        <v>103338.82999999999</v>
      </c>
      <c r="AC38" s="4"/>
      <c r="AD38" s="4"/>
      <c r="AE38" s="4"/>
      <c r="AF38" s="4"/>
    </row>
    <row r="39" spans="1:32">
      <c r="A39" s="130" t="s">
        <v>288</v>
      </c>
      <c r="B39" s="130" t="s">
        <v>245</v>
      </c>
      <c r="C39" s="34"/>
      <c r="D39" s="74" t="s">
        <v>252</v>
      </c>
      <c r="E39" s="35"/>
      <c r="F39" s="75">
        <v>4141.74</v>
      </c>
      <c r="G39" s="75">
        <v>5141.74</v>
      </c>
      <c r="H39" s="75">
        <v>4341.74</v>
      </c>
      <c r="I39" s="35"/>
      <c r="J39" s="74">
        <v>1</v>
      </c>
      <c r="K39" s="74">
        <v>1</v>
      </c>
      <c r="L39" s="74">
        <v>1</v>
      </c>
      <c r="M39" s="35"/>
      <c r="N39" s="74" t="s">
        <v>337</v>
      </c>
      <c r="O39" s="35"/>
      <c r="P39" s="283"/>
      <c r="Q39" s="35"/>
      <c r="R39" s="132">
        <f t="shared" si="0"/>
        <v>4141.74</v>
      </c>
      <c r="S39" s="132">
        <f t="shared" si="1"/>
        <v>5141.74</v>
      </c>
      <c r="T39" s="132">
        <f t="shared" si="2"/>
        <v>4341.74</v>
      </c>
      <c r="U39" s="132">
        <f t="shared" si="3"/>
        <v>13625.22</v>
      </c>
      <c r="AC39" s="4"/>
      <c r="AD39" s="4"/>
      <c r="AE39" s="4"/>
      <c r="AF39" s="4"/>
    </row>
    <row r="40" spans="1:32">
      <c r="A40" s="130" t="s">
        <v>288</v>
      </c>
      <c r="B40" s="130" t="s">
        <v>246</v>
      </c>
      <c r="C40" s="34"/>
      <c r="D40" s="74" t="s">
        <v>252</v>
      </c>
      <c r="E40" s="36"/>
      <c r="F40" s="75">
        <v>3895.5433333333331</v>
      </c>
      <c r="G40" s="75">
        <v>4911.5999999999995</v>
      </c>
      <c r="H40" s="75">
        <v>4094.103333333333</v>
      </c>
      <c r="I40" s="36"/>
      <c r="J40" s="74">
        <v>3</v>
      </c>
      <c r="K40" s="74">
        <v>3</v>
      </c>
      <c r="L40" s="74">
        <v>3</v>
      </c>
      <c r="M40" s="36"/>
      <c r="N40" s="74" t="s">
        <v>337</v>
      </c>
      <c r="O40" s="36"/>
      <c r="P40" s="283"/>
      <c r="Q40" s="36"/>
      <c r="R40" s="132">
        <f t="shared" si="0"/>
        <v>11686.63</v>
      </c>
      <c r="S40" s="132">
        <f t="shared" si="1"/>
        <v>14734.8</v>
      </c>
      <c r="T40" s="132">
        <f t="shared" si="2"/>
        <v>12282.31</v>
      </c>
      <c r="U40" s="132">
        <f t="shared" si="3"/>
        <v>38703.74</v>
      </c>
      <c r="V40" s="37"/>
      <c r="W40" s="31">
        <v>195358654.53000009</v>
      </c>
      <c r="X40" s="31">
        <v>196646568.9300001</v>
      </c>
      <c r="Y40" s="38">
        <v>196646568.9300001</v>
      </c>
      <c r="AA40" s="31">
        <f>SUM(W40:Y40)</f>
        <v>588651792.39000022</v>
      </c>
      <c r="AC40" s="4"/>
      <c r="AD40" s="4"/>
      <c r="AE40" s="4"/>
      <c r="AF40" s="4"/>
    </row>
    <row r="41" spans="1:32">
      <c r="A41" s="130" t="s">
        <v>288</v>
      </c>
      <c r="B41" s="130" t="s">
        <v>247</v>
      </c>
      <c r="C41" s="34"/>
      <c r="D41" s="74" t="s">
        <v>252</v>
      </c>
      <c r="E41" s="36"/>
      <c r="F41" s="75">
        <v>4591.16</v>
      </c>
      <c r="G41" s="75">
        <v>5591.16</v>
      </c>
      <c r="H41" s="75">
        <v>4791.16</v>
      </c>
      <c r="I41" s="36"/>
      <c r="J41" s="74">
        <v>1</v>
      </c>
      <c r="K41" s="74">
        <v>1</v>
      </c>
      <c r="L41" s="74">
        <v>1</v>
      </c>
      <c r="M41" s="36"/>
      <c r="N41" s="74" t="s">
        <v>338</v>
      </c>
      <c r="O41" s="36"/>
      <c r="P41" s="283"/>
      <c r="Q41" s="36"/>
      <c r="R41" s="132">
        <f t="shared" si="0"/>
        <v>4591.16</v>
      </c>
      <c r="S41" s="132">
        <f t="shared" si="1"/>
        <v>5591.16</v>
      </c>
      <c r="T41" s="132">
        <f t="shared" si="2"/>
        <v>4791.16</v>
      </c>
      <c r="U41" s="132">
        <f t="shared" si="3"/>
        <v>14973.48</v>
      </c>
      <c r="W41" s="31">
        <v>1925562.5999999999</v>
      </c>
      <c r="X41" s="31">
        <v>1944945.5999999999</v>
      </c>
      <c r="Y41" s="38">
        <v>1944945.5999999999</v>
      </c>
      <c r="AA41" s="31">
        <f t="shared" ref="AA41:AA64" si="4">SUM(W41:Y41)</f>
        <v>5815453.7999999998</v>
      </c>
      <c r="AC41" s="4"/>
      <c r="AD41" s="4"/>
      <c r="AE41" s="4"/>
      <c r="AF41" s="4"/>
    </row>
    <row r="42" spans="1:32">
      <c r="A42" s="130" t="s">
        <v>288</v>
      </c>
      <c r="B42" s="130" t="s">
        <v>248</v>
      </c>
      <c r="C42" s="34"/>
      <c r="D42" s="74" t="s">
        <v>252</v>
      </c>
      <c r="E42" s="36"/>
      <c r="F42" s="75">
        <v>4400.5</v>
      </c>
      <c r="G42" s="75">
        <v>5400.5</v>
      </c>
      <c r="H42" s="75">
        <v>4600.5</v>
      </c>
      <c r="I42" s="36"/>
      <c r="J42" s="112">
        <v>2</v>
      </c>
      <c r="K42" s="112">
        <v>2</v>
      </c>
      <c r="L42" s="112">
        <v>2</v>
      </c>
      <c r="M42" s="36"/>
      <c r="N42" s="74" t="s">
        <v>338</v>
      </c>
      <c r="O42" s="36"/>
      <c r="P42" s="283"/>
      <c r="Q42" s="36"/>
      <c r="R42" s="132">
        <f t="shared" si="0"/>
        <v>8801</v>
      </c>
      <c r="S42" s="132">
        <f t="shared" si="1"/>
        <v>10801</v>
      </c>
      <c r="T42" s="132">
        <f t="shared" si="2"/>
        <v>9201</v>
      </c>
      <c r="U42" s="132">
        <f t="shared" si="3"/>
        <v>28803</v>
      </c>
      <c r="W42" s="31">
        <v>6654539.3499999996</v>
      </c>
      <c r="X42" s="31">
        <v>6721453.0500000007</v>
      </c>
      <c r="Y42" s="38">
        <v>6721453.0500000007</v>
      </c>
      <c r="AA42" s="31">
        <f t="shared" si="4"/>
        <v>20097445.450000003</v>
      </c>
      <c r="AC42" s="4"/>
      <c r="AD42" s="4"/>
      <c r="AE42" s="4"/>
      <c r="AF42" s="4"/>
    </row>
    <row r="43" spans="1:32">
      <c r="A43" s="130" t="s">
        <v>288</v>
      </c>
      <c r="B43" s="130" t="s">
        <v>249</v>
      </c>
      <c r="C43" s="39"/>
      <c r="D43" s="74" t="s">
        <v>252</v>
      </c>
      <c r="E43" s="36"/>
      <c r="F43" s="75">
        <v>4312.199999999998</v>
      </c>
      <c r="G43" s="75">
        <v>5520.5333333333301</v>
      </c>
      <c r="H43" s="75">
        <v>4928.866666666665</v>
      </c>
      <c r="I43" s="36"/>
      <c r="J43" s="112">
        <v>12</v>
      </c>
      <c r="K43" s="112">
        <v>12</v>
      </c>
      <c r="L43" s="112">
        <v>12</v>
      </c>
      <c r="M43" s="36"/>
      <c r="N43" s="74" t="s">
        <v>338</v>
      </c>
      <c r="O43" s="36"/>
      <c r="P43" s="283"/>
      <c r="Q43" s="36"/>
      <c r="R43" s="132">
        <f t="shared" si="0"/>
        <v>51746.39999999998</v>
      </c>
      <c r="S43" s="132">
        <f t="shared" si="1"/>
        <v>66246.399999999965</v>
      </c>
      <c r="T43" s="132">
        <f t="shared" si="2"/>
        <v>59146.39999999998</v>
      </c>
      <c r="U43" s="132">
        <f t="shared" si="3"/>
        <v>177139.19999999992</v>
      </c>
      <c r="W43" s="31">
        <v>25941857.5</v>
      </c>
      <c r="X43" s="31">
        <v>26202637.5</v>
      </c>
      <c r="Y43" s="38">
        <v>26202637.5</v>
      </c>
      <c r="AA43" s="31">
        <f t="shared" si="4"/>
        <v>78347132.5</v>
      </c>
      <c r="AC43" s="4"/>
      <c r="AD43" s="4"/>
      <c r="AE43" s="4"/>
      <c r="AF43" s="4"/>
    </row>
    <row r="44" spans="1:32">
      <c r="A44" s="130" t="s">
        <v>288</v>
      </c>
      <c r="B44" s="130" t="s">
        <v>250</v>
      </c>
      <c r="C44" s="39"/>
      <c r="D44" s="74" t="s">
        <v>252</v>
      </c>
      <c r="E44" s="36"/>
      <c r="F44" s="75">
        <v>4417.6299999999992</v>
      </c>
      <c r="G44" s="75">
        <v>5035.9637500000008</v>
      </c>
      <c r="H44" s="75">
        <v>4305.130000000001</v>
      </c>
      <c r="I44" s="36"/>
      <c r="J44" s="112">
        <v>8</v>
      </c>
      <c r="K44" s="112">
        <v>8</v>
      </c>
      <c r="L44" s="112">
        <v>8</v>
      </c>
      <c r="M44" s="36"/>
      <c r="N44" s="74" t="s">
        <v>338</v>
      </c>
      <c r="O44" s="36"/>
      <c r="P44" s="283"/>
      <c r="Q44" s="36"/>
      <c r="R44" s="132">
        <f t="shared" si="0"/>
        <v>35341.039999999994</v>
      </c>
      <c r="S44" s="132">
        <f t="shared" si="1"/>
        <v>40287.710000000006</v>
      </c>
      <c r="T44" s="132">
        <f t="shared" si="2"/>
        <v>34441.040000000008</v>
      </c>
      <c r="U44" s="132">
        <f t="shared" si="3"/>
        <v>110069.79000000001</v>
      </c>
      <c r="W44" s="31">
        <v>64241386.349999994</v>
      </c>
      <c r="X44" s="31">
        <v>64887782.849999994</v>
      </c>
      <c r="Y44" s="38">
        <v>64887782.849999994</v>
      </c>
      <c r="AA44" s="31">
        <f t="shared" si="4"/>
        <v>194016952.04999998</v>
      </c>
      <c r="AC44" s="4"/>
      <c r="AD44" s="4"/>
      <c r="AE44" s="4"/>
      <c r="AF44" s="4"/>
    </row>
    <row r="45" spans="1:32">
      <c r="A45" s="130" t="s">
        <v>288</v>
      </c>
      <c r="B45" s="130" t="s">
        <v>251</v>
      </c>
      <c r="C45" s="34"/>
      <c r="D45" s="74" t="s">
        <v>252</v>
      </c>
      <c r="E45" s="36"/>
      <c r="F45" s="75">
        <v>4005.3727272727292</v>
      </c>
      <c r="G45" s="75">
        <v>5525.4176923076948</v>
      </c>
      <c r="H45" s="75">
        <v>5156.9369230769262</v>
      </c>
      <c r="I45" s="36"/>
      <c r="J45" s="112">
        <v>11</v>
      </c>
      <c r="K45" s="112">
        <v>13</v>
      </c>
      <c r="L45" s="112">
        <v>13</v>
      </c>
      <c r="M45" s="36"/>
      <c r="N45" s="74" t="s">
        <v>338</v>
      </c>
      <c r="O45" s="36"/>
      <c r="P45" s="284"/>
      <c r="Q45" s="36"/>
      <c r="R45" s="132">
        <f t="shared" si="0"/>
        <v>44059.10000000002</v>
      </c>
      <c r="S45" s="132">
        <f t="shared" si="1"/>
        <v>71830.430000000037</v>
      </c>
      <c r="T45" s="132">
        <f t="shared" si="2"/>
        <v>67040.180000000037</v>
      </c>
      <c r="U45" s="132">
        <f t="shared" si="3"/>
        <v>182929.71000000008</v>
      </c>
      <c r="V45" s="267"/>
      <c r="W45" s="31">
        <v>114990</v>
      </c>
      <c r="X45" s="31">
        <v>116145</v>
      </c>
      <c r="Y45" s="38">
        <v>116145</v>
      </c>
      <c r="AA45" s="31">
        <f t="shared" si="4"/>
        <v>347280</v>
      </c>
      <c r="AC45" s="4"/>
      <c r="AD45" s="4"/>
      <c r="AE45" s="4"/>
      <c r="AF45" s="4"/>
    </row>
    <row r="46" spans="1:32" hidden="1">
      <c r="A46" s="74"/>
      <c r="B46" s="73"/>
      <c r="C46" s="34"/>
      <c r="D46" s="74"/>
      <c r="E46" s="36"/>
      <c r="F46" s="75"/>
      <c r="G46" s="75"/>
      <c r="H46" s="75"/>
      <c r="I46" s="36"/>
      <c r="J46" s="112"/>
      <c r="K46" s="112"/>
      <c r="L46" s="112"/>
      <c r="M46" s="36"/>
      <c r="N46" s="74"/>
      <c r="O46" s="36"/>
      <c r="P46" s="131"/>
      <c r="Q46" s="36"/>
      <c r="R46" s="132">
        <f t="shared" ref="R46:T64" si="5">+F46*J46</f>
        <v>0</v>
      </c>
      <c r="S46" s="132">
        <f t="shared" si="5"/>
        <v>0</v>
      </c>
      <c r="T46" s="132">
        <f t="shared" si="5"/>
        <v>0</v>
      </c>
      <c r="U46" s="132">
        <f t="shared" si="3"/>
        <v>0</v>
      </c>
      <c r="W46" s="31">
        <v>3031934.85</v>
      </c>
      <c r="X46" s="31">
        <v>3062398.5</v>
      </c>
      <c r="Y46" s="38">
        <v>3062398.5</v>
      </c>
      <c r="AA46" s="31">
        <f t="shared" si="4"/>
        <v>9156731.8499999996</v>
      </c>
      <c r="AC46" s="4"/>
      <c r="AD46" s="4"/>
      <c r="AE46" s="4"/>
      <c r="AF46" s="4"/>
    </row>
    <row r="47" spans="1:32" hidden="1">
      <c r="A47" s="74"/>
      <c r="B47" s="73"/>
      <c r="C47" s="34"/>
      <c r="D47" s="74"/>
      <c r="E47" s="36"/>
      <c r="F47" s="75"/>
      <c r="G47" s="75"/>
      <c r="H47" s="75"/>
      <c r="I47" s="36"/>
      <c r="J47" s="74"/>
      <c r="K47" s="74"/>
      <c r="L47" s="74"/>
      <c r="M47" s="36"/>
      <c r="N47" s="74"/>
      <c r="O47" s="36"/>
      <c r="P47" s="131"/>
      <c r="Q47" s="36"/>
      <c r="R47" s="132">
        <f t="shared" si="5"/>
        <v>0</v>
      </c>
      <c r="S47" s="132">
        <f t="shared" si="5"/>
        <v>0</v>
      </c>
      <c r="T47" s="132">
        <f t="shared" si="5"/>
        <v>0</v>
      </c>
      <c r="U47" s="132">
        <f t="shared" si="3"/>
        <v>0</v>
      </c>
      <c r="W47" s="31">
        <v>13817059.199999999</v>
      </c>
      <c r="X47" s="31">
        <v>13956062.399999999</v>
      </c>
      <c r="Y47" s="38">
        <v>13956062.399999999</v>
      </c>
      <c r="AA47" s="31">
        <f t="shared" si="4"/>
        <v>41729184</v>
      </c>
      <c r="AC47" s="4"/>
      <c r="AD47" s="4"/>
      <c r="AE47" s="4"/>
      <c r="AF47" s="4"/>
    </row>
    <row r="48" spans="1:32" hidden="1">
      <c r="A48" s="74"/>
      <c r="B48" s="73"/>
      <c r="C48" s="34"/>
      <c r="D48" s="74"/>
      <c r="E48" s="36"/>
      <c r="F48" s="75"/>
      <c r="G48" s="75"/>
      <c r="H48" s="75"/>
      <c r="I48" s="36"/>
      <c r="J48" s="74"/>
      <c r="K48" s="74"/>
      <c r="L48" s="74"/>
      <c r="M48" s="36"/>
      <c r="N48" s="74"/>
      <c r="O48" s="36"/>
      <c r="P48" s="131"/>
      <c r="Q48" s="36"/>
      <c r="R48" s="132">
        <f t="shared" si="5"/>
        <v>0</v>
      </c>
      <c r="S48" s="132">
        <f t="shared" si="5"/>
        <v>0</v>
      </c>
      <c r="T48" s="132">
        <f t="shared" si="5"/>
        <v>0</v>
      </c>
      <c r="U48" s="132">
        <f t="shared" si="3"/>
        <v>0</v>
      </c>
      <c r="W48" s="31">
        <v>3084165</v>
      </c>
      <c r="X48" s="31">
        <v>3115192.5</v>
      </c>
      <c r="Y48" s="38">
        <v>3115192.5</v>
      </c>
      <c r="AA48" s="31">
        <f t="shared" si="4"/>
        <v>9314550</v>
      </c>
      <c r="AC48" s="4"/>
      <c r="AD48" s="4"/>
      <c r="AE48" s="4"/>
      <c r="AF48" s="4"/>
    </row>
    <row r="49" spans="1:32" hidden="1">
      <c r="A49" s="74"/>
      <c r="B49" s="73"/>
      <c r="C49" s="34"/>
      <c r="D49" s="74"/>
      <c r="E49" s="36"/>
      <c r="F49" s="75"/>
      <c r="G49" s="75"/>
      <c r="H49" s="75"/>
      <c r="I49" s="36"/>
      <c r="J49" s="112"/>
      <c r="K49" s="112"/>
      <c r="L49" s="112"/>
      <c r="M49" s="36"/>
      <c r="N49" s="74"/>
      <c r="O49" s="36"/>
      <c r="P49" s="131"/>
      <c r="Q49" s="36"/>
      <c r="R49" s="132">
        <f t="shared" si="5"/>
        <v>0</v>
      </c>
      <c r="S49" s="132">
        <f t="shared" si="5"/>
        <v>0</v>
      </c>
      <c r="T49" s="132">
        <f t="shared" si="5"/>
        <v>0</v>
      </c>
      <c r="U49" s="132">
        <f t="shared" si="3"/>
        <v>0</v>
      </c>
      <c r="W49" s="31">
        <v>240926.34999999998</v>
      </c>
      <c r="X49" s="31">
        <v>243350.09999999998</v>
      </c>
      <c r="Y49" s="38">
        <v>243350.09999999998</v>
      </c>
      <c r="AA49" s="31">
        <f t="shared" si="4"/>
        <v>727626.54999999993</v>
      </c>
      <c r="AC49" s="4"/>
      <c r="AD49" s="4"/>
      <c r="AE49" s="4"/>
      <c r="AF49" s="4"/>
    </row>
    <row r="50" spans="1:32" hidden="1">
      <c r="A50" s="74"/>
      <c r="B50" s="73"/>
      <c r="C50" s="34"/>
      <c r="D50" s="74"/>
      <c r="E50" s="36"/>
      <c r="F50" s="75"/>
      <c r="G50" s="75"/>
      <c r="H50" s="75"/>
      <c r="I50" s="36"/>
      <c r="J50" s="74"/>
      <c r="K50" s="74"/>
      <c r="L50" s="74"/>
      <c r="M50" s="36"/>
      <c r="N50" s="74"/>
      <c r="O50" s="36"/>
      <c r="P50" s="131"/>
      <c r="Q50" s="36"/>
      <c r="R50" s="132">
        <f t="shared" si="5"/>
        <v>0</v>
      </c>
      <c r="S50" s="132">
        <f t="shared" si="5"/>
        <v>0</v>
      </c>
      <c r="T50" s="132">
        <f t="shared" si="5"/>
        <v>0</v>
      </c>
      <c r="U50" s="132">
        <f t="shared" si="3"/>
        <v>0</v>
      </c>
      <c r="W50" s="31">
        <v>6505014.6000000006</v>
      </c>
      <c r="X50" s="31">
        <v>6570452.7000000011</v>
      </c>
      <c r="Y50" s="38">
        <v>6570452.7000000011</v>
      </c>
      <c r="AA50" s="31">
        <f t="shared" si="4"/>
        <v>19645920</v>
      </c>
      <c r="AC50" s="4"/>
      <c r="AD50" s="4"/>
      <c r="AE50" s="4"/>
      <c r="AF50" s="4"/>
    </row>
    <row r="51" spans="1:32" hidden="1">
      <c r="A51" s="74"/>
      <c r="B51" s="73"/>
      <c r="C51" s="34"/>
      <c r="D51" s="74"/>
      <c r="E51" s="36"/>
      <c r="F51" s="75"/>
      <c r="G51" s="75"/>
      <c r="H51" s="75"/>
      <c r="I51" s="36"/>
      <c r="J51" s="74"/>
      <c r="K51" s="74"/>
      <c r="L51" s="74"/>
      <c r="M51" s="36"/>
      <c r="N51" s="74"/>
      <c r="O51" s="36"/>
      <c r="P51" s="131"/>
      <c r="Q51" s="36"/>
      <c r="R51" s="132">
        <f t="shared" si="5"/>
        <v>0</v>
      </c>
      <c r="S51" s="132">
        <f t="shared" si="5"/>
        <v>0</v>
      </c>
      <c r="T51" s="132">
        <f t="shared" si="5"/>
        <v>0</v>
      </c>
      <c r="U51" s="132">
        <f t="shared" si="3"/>
        <v>0</v>
      </c>
      <c r="W51" s="31">
        <v>2478110.4</v>
      </c>
      <c r="X51" s="31">
        <v>2503040.4</v>
      </c>
      <c r="Y51" s="38">
        <v>2503040.4</v>
      </c>
      <c r="AA51" s="31">
        <f t="shared" si="4"/>
        <v>7484191.1999999993</v>
      </c>
      <c r="AC51" s="4"/>
      <c r="AD51" s="4"/>
      <c r="AE51" s="4"/>
      <c r="AF51" s="4"/>
    </row>
    <row r="52" spans="1:32" hidden="1">
      <c r="A52" s="74"/>
      <c r="B52" s="73"/>
      <c r="C52" s="36"/>
      <c r="D52" s="74"/>
      <c r="E52" s="36"/>
      <c r="F52" s="75"/>
      <c r="G52" s="75"/>
      <c r="H52" s="75"/>
      <c r="I52" s="36"/>
      <c r="J52" s="74"/>
      <c r="K52" s="74"/>
      <c r="L52" s="74"/>
      <c r="M52" s="36"/>
      <c r="N52" s="74"/>
      <c r="O52" s="36"/>
      <c r="P52" s="131"/>
      <c r="Q52" s="36"/>
      <c r="R52" s="132">
        <f t="shared" si="5"/>
        <v>0</v>
      </c>
      <c r="S52" s="132">
        <f t="shared" si="5"/>
        <v>0</v>
      </c>
      <c r="T52" s="132">
        <f t="shared" si="5"/>
        <v>0</v>
      </c>
      <c r="U52" s="132">
        <f t="shared" si="3"/>
        <v>0</v>
      </c>
      <c r="W52" s="31">
        <v>739044</v>
      </c>
      <c r="X52" s="31">
        <v>739044</v>
      </c>
      <c r="Y52" s="38">
        <v>739044</v>
      </c>
      <c r="AA52" s="31">
        <f t="shared" si="4"/>
        <v>2217132</v>
      </c>
      <c r="AC52" s="4"/>
      <c r="AD52" s="4"/>
      <c r="AE52" s="4"/>
      <c r="AF52" s="4"/>
    </row>
    <row r="53" spans="1:32" hidden="1">
      <c r="A53" s="74"/>
      <c r="B53" s="133"/>
      <c r="C53" s="36"/>
      <c r="D53" s="74"/>
      <c r="E53" s="36"/>
      <c r="F53" s="75"/>
      <c r="G53" s="75"/>
      <c r="H53" s="75"/>
      <c r="I53" s="36"/>
      <c r="J53" s="74"/>
      <c r="K53" s="74"/>
      <c r="L53" s="74"/>
      <c r="M53" s="36"/>
      <c r="N53" s="74"/>
      <c r="O53" s="36"/>
      <c r="P53" s="131"/>
      <c r="Q53" s="36"/>
      <c r="R53" s="132">
        <f t="shared" si="5"/>
        <v>0</v>
      </c>
      <c r="S53" s="132">
        <f t="shared" si="5"/>
        <v>0</v>
      </c>
      <c r="T53" s="132">
        <f t="shared" si="5"/>
        <v>0</v>
      </c>
      <c r="U53" s="132">
        <f t="shared" si="3"/>
        <v>0</v>
      </c>
      <c r="W53" s="31">
        <v>184761</v>
      </c>
      <c r="X53" s="31">
        <v>184761</v>
      </c>
      <c r="Y53" s="38">
        <v>184761</v>
      </c>
      <c r="AA53" s="31">
        <f t="shared" si="4"/>
        <v>554283</v>
      </c>
      <c r="AC53" s="4"/>
      <c r="AD53" s="4"/>
      <c r="AE53" s="4"/>
      <c r="AF53" s="4"/>
    </row>
    <row r="54" spans="1:32" hidden="1">
      <c r="A54" s="74"/>
      <c r="B54" s="73"/>
      <c r="C54" s="36"/>
      <c r="D54" s="74"/>
      <c r="E54" s="36"/>
      <c r="F54" s="75"/>
      <c r="G54" s="75"/>
      <c r="H54" s="75"/>
      <c r="I54" s="36"/>
      <c r="J54" s="74"/>
      <c r="K54" s="74"/>
      <c r="L54" s="74"/>
      <c r="M54" s="36"/>
      <c r="N54" s="74"/>
      <c r="O54" s="36"/>
      <c r="P54" s="131"/>
      <c r="Q54" s="36"/>
      <c r="R54" s="132">
        <f t="shared" si="5"/>
        <v>0</v>
      </c>
      <c r="S54" s="132">
        <f t="shared" si="5"/>
        <v>0</v>
      </c>
      <c r="T54" s="132">
        <f t="shared" si="5"/>
        <v>0</v>
      </c>
      <c r="U54" s="132">
        <f t="shared" si="3"/>
        <v>0</v>
      </c>
      <c r="W54" s="31">
        <v>739044</v>
      </c>
      <c r="X54" s="31">
        <v>739044</v>
      </c>
      <c r="Y54" s="38">
        <v>739044</v>
      </c>
      <c r="AA54" s="31">
        <f t="shared" si="4"/>
        <v>2217132</v>
      </c>
      <c r="AC54" s="4"/>
      <c r="AD54" s="4"/>
      <c r="AE54" s="4"/>
      <c r="AF54" s="4"/>
    </row>
    <row r="55" spans="1:32" hidden="1">
      <c r="A55" s="74"/>
      <c r="B55" s="73"/>
      <c r="C55" s="36"/>
      <c r="D55" s="74"/>
      <c r="E55" s="36"/>
      <c r="F55" s="75"/>
      <c r="G55" s="75"/>
      <c r="H55" s="75"/>
      <c r="I55" s="36"/>
      <c r="J55" s="74"/>
      <c r="K55" s="74"/>
      <c r="L55" s="74"/>
      <c r="M55" s="36"/>
      <c r="N55" s="74"/>
      <c r="O55" s="36"/>
      <c r="P55" s="131"/>
      <c r="Q55" s="36"/>
      <c r="R55" s="132">
        <f t="shared" si="5"/>
        <v>0</v>
      </c>
      <c r="S55" s="132">
        <f t="shared" si="5"/>
        <v>0</v>
      </c>
      <c r="T55" s="132">
        <f t="shared" si="5"/>
        <v>0</v>
      </c>
      <c r="U55" s="132">
        <f t="shared" si="3"/>
        <v>0</v>
      </c>
      <c r="W55" s="31">
        <v>1583894.25</v>
      </c>
      <c r="X55" s="31">
        <v>1583894.25</v>
      </c>
      <c r="Y55" s="38">
        <v>1583894.25</v>
      </c>
      <c r="AA55" s="31">
        <f t="shared" si="4"/>
        <v>4751682.75</v>
      </c>
      <c r="AC55" s="4"/>
      <c r="AD55" s="4"/>
      <c r="AE55" s="4"/>
      <c r="AF55" s="4"/>
    </row>
    <row r="56" spans="1:32" hidden="1">
      <c r="A56" s="74"/>
      <c r="B56" s="133"/>
      <c r="C56" s="36"/>
      <c r="D56" s="74"/>
      <c r="E56" s="36"/>
      <c r="F56" s="75"/>
      <c r="G56" s="75"/>
      <c r="H56" s="75"/>
      <c r="I56" s="36"/>
      <c r="J56" s="74"/>
      <c r="K56" s="74"/>
      <c r="L56" s="74"/>
      <c r="M56" s="36"/>
      <c r="N56" s="74"/>
      <c r="O56" s="36"/>
      <c r="P56" s="131"/>
      <c r="Q56" s="36"/>
      <c r="R56" s="132">
        <f t="shared" si="5"/>
        <v>0</v>
      </c>
      <c r="S56" s="132">
        <f t="shared" si="5"/>
        <v>0</v>
      </c>
      <c r="T56" s="132">
        <f t="shared" si="5"/>
        <v>0</v>
      </c>
      <c r="U56" s="132">
        <f t="shared" si="3"/>
        <v>0</v>
      </c>
      <c r="W56" s="31">
        <v>279510.75</v>
      </c>
      <c r="X56" s="31">
        <v>279510.75</v>
      </c>
      <c r="Y56" s="38">
        <v>279510.75</v>
      </c>
      <c r="AA56" s="31">
        <f t="shared" si="4"/>
        <v>838532.25</v>
      </c>
      <c r="AC56" s="4"/>
      <c r="AD56" s="4"/>
      <c r="AE56" s="4"/>
      <c r="AF56" s="4"/>
    </row>
    <row r="57" spans="1:32" hidden="1">
      <c r="A57" s="74"/>
      <c r="B57" s="73"/>
      <c r="C57" s="36"/>
      <c r="D57" s="74"/>
      <c r="E57" s="36"/>
      <c r="F57" s="75"/>
      <c r="G57" s="75"/>
      <c r="H57" s="75"/>
      <c r="I57" s="36"/>
      <c r="J57" s="74"/>
      <c r="K57" s="74"/>
      <c r="L57" s="74"/>
      <c r="M57" s="36"/>
      <c r="N57" s="74"/>
      <c r="O57" s="36"/>
      <c r="P57" s="131"/>
      <c r="Q57" s="36"/>
      <c r="R57" s="132">
        <f t="shared" si="5"/>
        <v>0</v>
      </c>
      <c r="S57" s="132">
        <f t="shared" si="5"/>
        <v>0</v>
      </c>
      <c r="T57" s="132">
        <f t="shared" si="5"/>
        <v>0</v>
      </c>
      <c r="U57" s="132">
        <f t="shared" si="3"/>
        <v>0</v>
      </c>
      <c r="W57" s="31">
        <v>892519.64999999991</v>
      </c>
      <c r="X57" s="31">
        <v>892519.64999999991</v>
      </c>
      <c r="Y57" s="38">
        <v>892519.64999999991</v>
      </c>
      <c r="AA57" s="31">
        <f t="shared" si="4"/>
        <v>2677558.9499999997</v>
      </c>
      <c r="AC57" s="4"/>
      <c r="AD57" s="4"/>
      <c r="AE57" s="4"/>
      <c r="AF57" s="4"/>
    </row>
    <row r="58" spans="1:32" hidden="1">
      <c r="A58" s="74"/>
      <c r="B58" s="73"/>
      <c r="C58" s="36"/>
      <c r="D58" s="74"/>
      <c r="E58" s="36"/>
      <c r="F58" s="75"/>
      <c r="G58" s="75"/>
      <c r="H58" s="75"/>
      <c r="I58" s="36"/>
      <c r="J58" s="74"/>
      <c r="K58" s="74"/>
      <c r="L58" s="74"/>
      <c r="M58" s="36"/>
      <c r="N58" s="74"/>
      <c r="O58" s="36"/>
      <c r="P58" s="131"/>
      <c r="Q58" s="36"/>
      <c r="R58" s="132">
        <f t="shared" si="5"/>
        <v>0</v>
      </c>
      <c r="S58" s="132">
        <f t="shared" si="5"/>
        <v>0</v>
      </c>
      <c r="T58" s="132">
        <f t="shared" si="5"/>
        <v>0</v>
      </c>
      <c r="U58" s="132">
        <f t="shared" si="3"/>
        <v>0</v>
      </c>
      <c r="W58" s="31">
        <v>486828.9</v>
      </c>
      <c r="X58" s="31">
        <v>486828.9</v>
      </c>
      <c r="Y58" s="38">
        <v>486828.9</v>
      </c>
      <c r="AA58" s="31">
        <f t="shared" si="4"/>
        <v>1460486.7000000002</v>
      </c>
      <c r="AC58" s="4"/>
      <c r="AD58" s="4"/>
      <c r="AE58" s="4"/>
      <c r="AF58" s="4"/>
    </row>
    <row r="59" spans="1:32" hidden="1">
      <c r="A59" s="74"/>
      <c r="B59" s="73"/>
      <c r="C59" s="36"/>
      <c r="D59" s="74"/>
      <c r="E59" s="36"/>
      <c r="F59" s="75"/>
      <c r="G59" s="75"/>
      <c r="H59" s="75"/>
      <c r="I59" s="36"/>
      <c r="J59" s="74"/>
      <c r="K59" s="74"/>
      <c r="L59" s="74"/>
      <c r="M59" s="36"/>
      <c r="N59" s="74"/>
      <c r="O59" s="36"/>
      <c r="P59" s="131"/>
      <c r="Q59" s="36"/>
      <c r="R59" s="132">
        <f t="shared" si="5"/>
        <v>0</v>
      </c>
      <c r="S59" s="132">
        <f t="shared" si="5"/>
        <v>0</v>
      </c>
      <c r="T59" s="132">
        <f t="shared" si="5"/>
        <v>0</v>
      </c>
      <c r="U59" s="132">
        <f t="shared" si="3"/>
        <v>0</v>
      </c>
      <c r="W59" s="31">
        <v>50401.799999999996</v>
      </c>
      <c r="X59" s="31">
        <v>50401.799999999996</v>
      </c>
      <c r="Y59" s="38">
        <v>50401.799999999996</v>
      </c>
      <c r="AA59" s="31">
        <f t="shared" si="4"/>
        <v>151205.4</v>
      </c>
      <c r="AC59" s="4"/>
      <c r="AD59" s="4"/>
      <c r="AE59" s="4"/>
      <c r="AF59" s="4"/>
    </row>
    <row r="60" spans="1:32" hidden="1">
      <c r="A60" s="74"/>
      <c r="B60" s="73"/>
      <c r="C60" s="36"/>
      <c r="D60" s="74"/>
      <c r="E60" s="36"/>
      <c r="F60" s="75"/>
      <c r="G60" s="75"/>
      <c r="H60" s="75"/>
      <c r="I60" s="36"/>
      <c r="J60" s="74"/>
      <c r="K60" s="74"/>
      <c r="L60" s="74"/>
      <c r="M60" s="36"/>
      <c r="N60" s="74"/>
      <c r="O60" s="36"/>
      <c r="P60" s="131"/>
      <c r="Q60" s="36"/>
      <c r="R60" s="132">
        <f t="shared" si="5"/>
        <v>0</v>
      </c>
      <c r="S60" s="132">
        <f t="shared" si="5"/>
        <v>0</v>
      </c>
      <c r="T60" s="132">
        <f t="shared" si="5"/>
        <v>0</v>
      </c>
      <c r="U60" s="132">
        <f t="shared" si="3"/>
        <v>0</v>
      </c>
      <c r="W60" s="31">
        <v>554419.79999999993</v>
      </c>
      <c r="X60" s="31">
        <v>554419.79999999993</v>
      </c>
      <c r="Y60" s="38">
        <v>554419.79999999993</v>
      </c>
      <c r="AA60" s="31">
        <f t="shared" si="4"/>
        <v>1663259.4</v>
      </c>
      <c r="AC60" s="4"/>
      <c r="AD60" s="4"/>
      <c r="AE60" s="4"/>
      <c r="AF60" s="4"/>
    </row>
    <row r="61" spans="1:32" hidden="1">
      <c r="A61" s="74"/>
      <c r="B61" s="73"/>
      <c r="C61" s="36"/>
      <c r="D61" s="74"/>
      <c r="E61" s="36"/>
      <c r="F61" s="75"/>
      <c r="G61" s="75"/>
      <c r="H61" s="75"/>
      <c r="I61" s="36"/>
      <c r="J61" s="74"/>
      <c r="K61" s="74"/>
      <c r="L61" s="74"/>
      <c r="M61" s="36"/>
      <c r="N61" s="74"/>
      <c r="O61" s="36"/>
      <c r="P61" s="131"/>
      <c r="Q61" s="36"/>
      <c r="R61" s="132">
        <f t="shared" si="5"/>
        <v>0</v>
      </c>
      <c r="S61" s="132">
        <f t="shared" si="5"/>
        <v>0</v>
      </c>
      <c r="T61" s="132">
        <f t="shared" si="5"/>
        <v>0</v>
      </c>
      <c r="U61" s="132">
        <f t="shared" si="3"/>
        <v>0</v>
      </c>
      <c r="W61" s="31">
        <v>1209643.2</v>
      </c>
      <c r="X61" s="31">
        <v>1209643.2</v>
      </c>
      <c r="Y61" s="38">
        <v>1209643.2</v>
      </c>
      <c r="AA61" s="31">
        <f t="shared" si="4"/>
        <v>3628929.5999999996</v>
      </c>
      <c r="AC61" s="4"/>
      <c r="AD61" s="4"/>
      <c r="AE61" s="4"/>
      <c r="AF61" s="4"/>
    </row>
    <row r="62" spans="1:32" hidden="1">
      <c r="A62" s="74"/>
      <c r="B62" s="133"/>
      <c r="C62" s="36"/>
      <c r="D62" s="74"/>
      <c r="E62" s="36"/>
      <c r="F62" s="75"/>
      <c r="G62" s="75"/>
      <c r="H62" s="75"/>
      <c r="I62" s="36"/>
      <c r="J62" s="74"/>
      <c r="K62" s="74"/>
      <c r="L62" s="74"/>
      <c r="M62" s="36"/>
      <c r="N62" s="74"/>
      <c r="O62" s="36"/>
      <c r="P62" s="131"/>
      <c r="Q62" s="36"/>
      <c r="R62" s="132">
        <f t="shared" si="5"/>
        <v>0</v>
      </c>
      <c r="S62" s="132">
        <f t="shared" si="5"/>
        <v>0</v>
      </c>
      <c r="T62" s="132">
        <f t="shared" si="5"/>
        <v>0</v>
      </c>
      <c r="U62" s="132">
        <f t="shared" si="3"/>
        <v>0</v>
      </c>
      <c r="W62" s="31">
        <v>2963277.6</v>
      </c>
      <c r="X62" s="31">
        <v>2963277.6</v>
      </c>
      <c r="Y62" s="38">
        <v>2963277.6</v>
      </c>
      <c r="AA62" s="31">
        <f t="shared" si="4"/>
        <v>8889832.8000000007</v>
      </c>
      <c r="AC62" s="4"/>
      <c r="AD62" s="4"/>
      <c r="AE62" s="4"/>
      <c r="AF62" s="4"/>
    </row>
    <row r="63" spans="1:32" hidden="1">
      <c r="A63" s="74"/>
      <c r="B63" s="73"/>
      <c r="C63" s="36"/>
      <c r="D63" s="74"/>
      <c r="E63" s="36"/>
      <c r="F63" s="75"/>
      <c r="G63" s="75"/>
      <c r="H63" s="75"/>
      <c r="I63" s="36"/>
      <c r="J63" s="74"/>
      <c r="K63" s="74"/>
      <c r="L63" s="74"/>
      <c r="M63" s="36"/>
      <c r="N63" s="74"/>
      <c r="O63" s="36"/>
      <c r="P63" s="131"/>
      <c r="Q63" s="36"/>
      <c r="R63" s="132">
        <f t="shared" si="5"/>
        <v>0</v>
      </c>
      <c r="S63" s="132">
        <f t="shared" si="5"/>
        <v>0</v>
      </c>
      <c r="T63" s="132">
        <f t="shared" si="5"/>
        <v>0</v>
      </c>
      <c r="U63" s="132">
        <f t="shared" si="3"/>
        <v>0</v>
      </c>
      <c r="W63" s="31">
        <v>23897.4</v>
      </c>
      <c r="X63" s="31">
        <v>23897.4</v>
      </c>
      <c r="Y63" s="38">
        <v>23897.4</v>
      </c>
      <c r="AA63" s="31">
        <f t="shared" si="4"/>
        <v>71692.200000000012</v>
      </c>
      <c r="AC63" s="4"/>
      <c r="AD63" s="4"/>
      <c r="AE63" s="4"/>
      <c r="AF63" s="4"/>
    </row>
    <row r="64" spans="1:32" hidden="1">
      <c r="A64" s="74"/>
      <c r="B64" s="73"/>
      <c r="C64" s="36"/>
      <c r="D64" s="74"/>
      <c r="E64" s="36"/>
      <c r="F64" s="75"/>
      <c r="G64" s="75"/>
      <c r="H64" s="75"/>
      <c r="I64" s="36"/>
      <c r="J64" s="74"/>
      <c r="K64" s="74"/>
      <c r="L64" s="74"/>
      <c r="M64" s="36"/>
      <c r="N64" s="74"/>
      <c r="O64" s="36"/>
      <c r="P64" s="131"/>
      <c r="Q64" s="36"/>
      <c r="R64" s="132">
        <f t="shared" si="5"/>
        <v>0</v>
      </c>
      <c r="S64" s="132">
        <f t="shared" si="5"/>
        <v>0</v>
      </c>
      <c r="T64" s="132">
        <f t="shared" si="5"/>
        <v>0</v>
      </c>
      <c r="U64" s="132">
        <f t="shared" si="3"/>
        <v>0</v>
      </c>
      <c r="W64" s="31">
        <v>863521.5</v>
      </c>
      <c r="X64" s="31">
        <v>863521.5</v>
      </c>
      <c r="Y64" s="38">
        <v>863521.5</v>
      </c>
      <c r="AA64" s="31">
        <f t="shared" si="4"/>
        <v>2590564.5</v>
      </c>
      <c r="AC64" s="4"/>
      <c r="AD64" s="4"/>
      <c r="AE64" s="4"/>
      <c r="AF64" s="4"/>
    </row>
    <row r="66" spans="1:21">
      <c r="A66" s="134"/>
      <c r="B66" s="134"/>
      <c r="D66" s="135" t="s">
        <v>11</v>
      </c>
      <c r="F66" s="136">
        <f>+SUM(F12:F64)</f>
        <v>402451.89661367703</v>
      </c>
      <c r="G66" s="136">
        <f t="shared" ref="G66:H66" si="6">+SUM(G12:G64)</f>
        <v>429986.40495410771</v>
      </c>
      <c r="H66" s="136">
        <f t="shared" si="6"/>
        <v>384533.82614388125</v>
      </c>
      <c r="J66" s="136">
        <f>+SUM(J12:J64)</f>
        <v>3153</v>
      </c>
      <c r="K66" s="136">
        <f t="shared" ref="K66:L66" si="7">+SUM(K12:K64)</f>
        <v>2530</v>
      </c>
      <c r="L66" s="136">
        <f t="shared" si="7"/>
        <v>2543</v>
      </c>
      <c r="N66" s="134"/>
      <c r="P66" s="134"/>
      <c r="R66" s="136">
        <f>+SUM(R12:R64)</f>
        <v>5527550.0900000026</v>
      </c>
      <c r="S66" s="136">
        <f t="shared" ref="S66:U66" si="8">+SUM(S12:S64)</f>
        <v>5985788.5800000001</v>
      </c>
      <c r="T66" s="136">
        <f t="shared" si="8"/>
        <v>4481214.200000002</v>
      </c>
      <c r="U66" s="136">
        <f t="shared" si="8"/>
        <v>15994552.870000001</v>
      </c>
    </row>
    <row r="67" spans="1:21">
      <c r="A67" s="4" t="s">
        <v>117</v>
      </c>
    </row>
    <row r="68" spans="1:21" ht="80.25" customHeight="1">
      <c r="A68" s="281" t="s">
        <v>341</v>
      </c>
      <c r="B68" s="281"/>
      <c r="C68" s="281"/>
      <c r="D68" s="281"/>
      <c r="E68" s="281"/>
      <c r="F68" s="281"/>
      <c r="G68" s="281"/>
      <c r="H68" s="281"/>
      <c r="I68" s="281"/>
      <c r="J68" s="281"/>
      <c r="K68" s="281"/>
      <c r="L68" s="281"/>
    </row>
    <row r="70" spans="1:21">
      <c r="B70" s="81"/>
      <c r="F70" s="81"/>
      <c r="G70" s="81"/>
      <c r="H70" s="81"/>
      <c r="N70" s="81"/>
      <c r="O70" s="81"/>
      <c r="P70" s="81"/>
      <c r="Q70" s="81"/>
      <c r="R70" s="81"/>
    </row>
    <row r="71" spans="1:21">
      <c r="B71" s="126" t="s">
        <v>45</v>
      </c>
      <c r="F71" s="292" t="s">
        <v>46</v>
      </c>
      <c r="G71" s="292"/>
      <c r="H71" s="292"/>
      <c r="N71" s="292" t="s">
        <v>47</v>
      </c>
      <c r="O71" s="292"/>
      <c r="P71" s="292"/>
      <c r="Q71" s="292"/>
      <c r="R71" s="292"/>
    </row>
    <row r="72" spans="1:21">
      <c r="B72" s="117" t="s">
        <v>253</v>
      </c>
      <c r="F72" s="279" t="s">
        <v>255</v>
      </c>
      <c r="G72" s="279"/>
      <c r="H72" s="279"/>
      <c r="N72" s="293" t="s">
        <v>257</v>
      </c>
      <c r="O72" s="293"/>
      <c r="P72" s="293"/>
      <c r="Q72" s="293"/>
      <c r="R72" s="293"/>
    </row>
    <row r="73" spans="1:21">
      <c r="B73" s="127" t="s">
        <v>254</v>
      </c>
      <c r="F73" s="279" t="s">
        <v>256</v>
      </c>
      <c r="G73" s="279"/>
      <c r="H73" s="279"/>
      <c r="N73" s="294" t="s">
        <v>258</v>
      </c>
      <c r="O73" s="294"/>
      <c r="P73" s="294"/>
      <c r="Q73" s="294"/>
      <c r="R73" s="294"/>
    </row>
  </sheetData>
  <sheetProtection insertRows="0"/>
  <mergeCells count="20">
    <mergeCell ref="F71:H71"/>
    <mergeCell ref="N71:R71"/>
    <mergeCell ref="F72:H72"/>
    <mergeCell ref="F73:H73"/>
    <mergeCell ref="N72:R72"/>
    <mergeCell ref="N73:R73"/>
    <mergeCell ref="A68:L68"/>
    <mergeCell ref="P12:P45"/>
    <mergeCell ref="A11:U11"/>
    <mergeCell ref="A1:T1"/>
    <mergeCell ref="A2:T2"/>
    <mergeCell ref="A3:Q3"/>
    <mergeCell ref="A4:T4"/>
    <mergeCell ref="A6:U6"/>
    <mergeCell ref="A7:U7"/>
    <mergeCell ref="A8:A9"/>
    <mergeCell ref="B8:P8"/>
    <mergeCell ref="R8:U9"/>
    <mergeCell ref="F9:H9"/>
    <mergeCell ref="J9:L9"/>
  </mergeCells>
  <printOptions horizontalCentered="1"/>
  <pageMargins left="0.19685039370078741" right="0.19685039370078741" top="0.39370078740157483" bottom="0.39370078740157483" header="0" footer="0"/>
  <pageSetup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topLeftCell="A26" workbookViewId="0">
      <selection activeCell="H32" sqref="H32"/>
    </sheetView>
  </sheetViews>
  <sheetFormatPr baseColWidth="10" defaultColWidth="9.140625" defaultRowHeight="12.75"/>
  <cols>
    <col min="1" max="1" width="29" style="4" customWidth="1"/>
    <col min="2" max="2" width="13.42578125" style="4" customWidth="1"/>
    <col min="3" max="3" width="15.5703125" style="4" bestFit="1" customWidth="1"/>
    <col min="4" max="4" width="16.28515625" style="4" bestFit="1" customWidth="1"/>
    <col min="5" max="5" width="2.140625" style="4" customWidth="1"/>
    <col min="6" max="6" width="13.5703125" style="4" customWidth="1"/>
    <col min="7" max="7" width="15.5703125" style="4" bestFit="1" customWidth="1"/>
    <col min="8" max="8" width="16.140625" style="4" customWidth="1"/>
    <col min="9" max="9" width="2" style="4" customWidth="1"/>
    <col min="10" max="10" width="13" style="4" customWidth="1"/>
    <col min="11" max="11" width="13.85546875" style="4" customWidth="1"/>
    <col min="12" max="12" width="16" style="4" customWidth="1"/>
    <col min="13" max="13" width="3.140625" style="4" customWidth="1"/>
    <col min="14" max="14" width="13.28515625" style="4" bestFit="1" customWidth="1"/>
    <col min="15" max="15" width="15.5703125" style="4" bestFit="1" customWidth="1"/>
    <col min="16" max="16" width="15.85546875" style="4" customWidth="1"/>
    <col min="17" max="16384" width="9.140625" style="4"/>
  </cols>
  <sheetData>
    <row r="1" spans="1:16" customFormat="1" ht="21.75" customHeight="1">
      <c r="A1" s="296" t="s">
        <v>23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6" customFormat="1" ht="15">
      <c r="A2" s="297" t="s">
        <v>43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6" customFormat="1" ht="16.5" customHeight="1">
      <c r="A3" s="296" t="s">
        <v>24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</row>
    <row r="4" spans="1:16" customFormat="1" ht="15" customHeight="1">
      <c r="A4" s="298" t="s">
        <v>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</row>
    <row r="5" spans="1:16" customFormat="1" ht="15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61"/>
      <c r="O5" s="61"/>
      <c r="P5" s="61"/>
    </row>
    <row r="6" spans="1:16" customFormat="1" ht="26.25" customHeight="1">
      <c r="A6" s="271" t="s">
        <v>25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</row>
    <row r="7" spans="1:16" customFormat="1" ht="26.25" customHeight="1">
      <c r="A7" s="276" t="s">
        <v>39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</row>
    <row r="8" spans="1:16" customFormat="1" ht="19.5" customHeight="1">
      <c r="A8" s="45"/>
      <c r="B8" s="300" t="s">
        <v>26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62"/>
      <c r="N8" s="62"/>
      <c r="O8" s="62"/>
      <c r="P8" s="62"/>
    </row>
    <row r="9" spans="1:16" customFormat="1" ht="30.75" customHeight="1">
      <c r="A9" s="301" t="s">
        <v>3</v>
      </c>
      <c r="B9" s="299" t="s">
        <v>27</v>
      </c>
      <c r="C9" s="299"/>
      <c r="D9" s="299"/>
      <c r="E9" s="63"/>
      <c r="F9" s="299" t="s">
        <v>28</v>
      </c>
      <c r="G9" s="299"/>
      <c r="H9" s="299"/>
      <c r="I9" s="64"/>
      <c r="J9" s="299" t="s">
        <v>29</v>
      </c>
      <c r="K9" s="299"/>
      <c r="L9" s="299"/>
      <c r="M9" s="64"/>
      <c r="N9" s="299" t="s">
        <v>11</v>
      </c>
      <c r="O9" s="299"/>
      <c r="P9" s="299"/>
    </row>
    <row r="10" spans="1:16" customFormat="1" ht="21" customHeight="1">
      <c r="A10" s="301"/>
      <c r="B10" s="2" t="s">
        <v>296</v>
      </c>
      <c r="C10" s="2" t="s">
        <v>333</v>
      </c>
      <c r="D10" s="2" t="s">
        <v>334</v>
      </c>
      <c r="E10" s="65"/>
      <c r="F10" s="2" t="s">
        <v>296</v>
      </c>
      <c r="G10" s="2" t="s">
        <v>333</v>
      </c>
      <c r="H10" s="2" t="s">
        <v>334</v>
      </c>
      <c r="I10" s="65"/>
      <c r="J10" s="2" t="s">
        <v>296</v>
      </c>
      <c r="K10" s="2" t="s">
        <v>333</v>
      </c>
      <c r="L10" s="2" t="s">
        <v>334</v>
      </c>
      <c r="M10" s="65"/>
      <c r="N10" s="2" t="s">
        <v>296</v>
      </c>
      <c r="O10" s="2" t="s">
        <v>333</v>
      </c>
      <c r="P10" s="2" t="s">
        <v>334</v>
      </c>
    </row>
    <row r="11" spans="1:16" s="19" customFormat="1" ht="25.5" customHeight="1">
      <c r="A11" s="108" t="s">
        <v>323</v>
      </c>
      <c r="B11" s="47">
        <v>44088</v>
      </c>
      <c r="C11" s="47">
        <v>104687.99</v>
      </c>
      <c r="D11" s="47">
        <v>563058.55000000005</v>
      </c>
      <c r="E11" s="48"/>
      <c r="F11" s="47">
        <v>583265.84</v>
      </c>
      <c r="G11" s="47">
        <v>1097916.67</v>
      </c>
      <c r="H11" s="47">
        <v>1641267.06</v>
      </c>
      <c r="I11" s="48"/>
      <c r="J11" s="47"/>
      <c r="K11" s="47"/>
      <c r="L11" s="47"/>
      <c r="M11" s="48"/>
      <c r="N11" s="268">
        <f>B11+F11</f>
        <v>627353.84</v>
      </c>
      <c r="O11" s="268">
        <f>C11+G11</f>
        <v>1202604.6599999999</v>
      </c>
      <c r="P11" s="268">
        <f>D11+H11</f>
        <v>2204325.6100000003</v>
      </c>
    </row>
    <row r="12" spans="1:16">
      <c r="A12" s="49"/>
      <c r="B12" s="50"/>
      <c r="C12" s="50"/>
      <c r="D12" s="50"/>
      <c r="E12" s="51"/>
      <c r="F12" s="50"/>
      <c r="G12" s="50"/>
      <c r="H12" s="50"/>
      <c r="I12" s="51"/>
      <c r="J12" s="50"/>
      <c r="K12" s="50"/>
      <c r="L12" s="50"/>
      <c r="M12" s="51"/>
      <c r="N12" s="47"/>
      <c r="O12" s="47"/>
      <c r="P12" s="47"/>
    </row>
    <row r="13" spans="1:16">
      <c r="A13" s="49"/>
      <c r="B13" s="52"/>
      <c r="C13" s="52"/>
      <c r="D13" s="52"/>
      <c r="E13" s="53"/>
      <c r="F13" s="52"/>
      <c r="G13" s="52"/>
      <c r="H13" s="52"/>
      <c r="I13" s="53"/>
      <c r="J13" s="52"/>
      <c r="K13" s="52"/>
      <c r="L13" s="52"/>
      <c r="M13" s="53"/>
      <c r="N13" s="47"/>
      <c r="O13" s="47"/>
      <c r="P13" s="47"/>
    </row>
    <row r="14" spans="1:16">
      <c r="A14" s="54"/>
      <c r="B14" s="55"/>
      <c r="C14" s="55"/>
      <c r="D14" s="55"/>
      <c r="E14" s="56"/>
      <c r="F14" s="55"/>
      <c r="G14" s="55"/>
      <c r="H14" s="55"/>
      <c r="I14" s="56"/>
      <c r="J14" s="55"/>
      <c r="K14" s="55"/>
      <c r="L14" s="55"/>
      <c r="M14" s="56"/>
      <c r="N14" s="47"/>
      <c r="O14" s="47"/>
      <c r="P14" s="47"/>
    </row>
    <row r="15" spans="1:16">
      <c r="A15" s="54"/>
      <c r="B15" s="55"/>
      <c r="C15" s="55"/>
      <c r="D15" s="55"/>
      <c r="E15" s="56"/>
      <c r="F15" s="55"/>
      <c r="G15" s="55"/>
      <c r="H15" s="55"/>
      <c r="I15" s="56"/>
      <c r="J15" s="55"/>
      <c r="K15" s="55"/>
      <c r="L15" s="55"/>
      <c r="M15" s="56"/>
      <c r="N15" s="47"/>
      <c r="O15" s="47"/>
      <c r="P15" s="47"/>
    </row>
    <row r="16" spans="1:16">
      <c r="A16" s="54"/>
      <c r="B16" s="55"/>
      <c r="C16" s="55"/>
      <c r="D16" s="55"/>
      <c r="E16" s="56"/>
      <c r="F16" s="55"/>
      <c r="G16" s="55"/>
      <c r="H16" s="55"/>
      <c r="I16" s="56"/>
      <c r="J16" s="55"/>
      <c r="K16" s="55"/>
      <c r="L16" s="55"/>
      <c r="M16" s="56"/>
      <c r="N16" s="47"/>
      <c r="O16" s="47"/>
      <c r="P16" s="47"/>
    </row>
    <row r="17" spans="1:16">
      <c r="A17" s="54"/>
      <c r="B17" s="55"/>
      <c r="C17" s="55"/>
      <c r="D17" s="55"/>
      <c r="E17" s="56"/>
      <c r="F17" s="55"/>
      <c r="G17" s="55"/>
      <c r="H17" s="55"/>
      <c r="I17" s="56"/>
      <c r="J17" s="55"/>
      <c r="K17" s="55"/>
      <c r="L17" s="55"/>
      <c r="M17" s="56"/>
      <c r="N17" s="47"/>
      <c r="O17" s="47"/>
      <c r="P17" s="47"/>
    </row>
    <row r="18" spans="1:16">
      <c r="A18" s="54"/>
      <c r="B18" s="55"/>
      <c r="C18" s="55"/>
      <c r="D18" s="55"/>
      <c r="E18" s="56"/>
      <c r="F18" s="55"/>
      <c r="G18" s="55"/>
      <c r="H18" s="55"/>
      <c r="I18" s="56"/>
      <c r="J18" s="55"/>
      <c r="K18" s="55"/>
      <c r="L18" s="55"/>
      <c r="M18" s="56"/>
      <c r="N18" s="47"/>
      <c r="O18" s="47"/>
      <c r="P18" s="47"/>
    </row>
    <row r="19" spans="1:16">
      <c r="A19" s="54"/>
      <c r="B19" s="54"/>
      <c r="C19" s="54"/>
      <c r="D19" s="54"/>
      <c r="E19" s="57"/>
      <c r="F19" s="54"/>
      <c r="G19" s="54"/>
      <c r="H19" s="54"/>
      <c r="I19" s="57"/>
      <c r="J19" s="54"/>
      <c r="K19" s="54"/>
      <c r="L19" s="54"/>
      <c r="M19" s="57"/>
      <c r="N19" s="47"/>
      <c r="O19" s="47"/>
      <c r="P19" s="47"/>
    </row>
    <row r="20" spans="1:16">
      <c r="A20" s="54"/>
      <c r="B20" s="54"/>
      <c r="C20" s="54"/>
      <c r="D20" s="54"/>
      <c r="E20" s="57"/>
      <c r="F20" s="54"/>
      <c r="G20" s="54"/>
      <c r="H20" s="54"/>
      <c r="I20" s="57"/>
      <c r="J20" s="54"/>
      <c r="K20" s="54"/>
      <c r="L20" s="54"/>
      <c r="M20" s="57"/>
      <c r="N20" s="47"/>
      <c r="O20" s="47"/>
      <c r="P20" s="47"/>
    </row>
    <row r="21" spans="1:16">
      <c r="A21" s="54"/>
      <c r="B21" s="54"/>
      <c r="C21" s="54"/>
      <c r="D21" s="54"/>
      <c r="E21" s="57"/>
      <c r="F21" s="54"/>
      <c r="G21" s="54"/>
      <c r="H21" s="54"/>
      <c r="I21" s="57"/>
      <c r="J21" s="54"/>
      <c r="K21" s="54"/>
      <c r="L21" s="54"/>
      <c r="M21" s="57"/>
      <c r="N21" s="47"/>
      <c r="O21" s="47"/>
      <c r="P21" s="47"/>
    </row>
    <row r="22" spans="1:16">
      <c r="A22" s="54"/>
      <c r="B22" s="54"/>
      <c r="C22" s="54"/>
      <c r="D22" s="54"/>
      <c r="E22" s="57"/>
      <c r="F22" s="54"/>
      <c r="G22" s="54"/>
      <c r="H22" s="50"/>
      <c r="I22" s="57"/>
      <c r="J22" s="54"/>
      <c r="K22" s="54"/>
      <c r="L22" s="54"/>
      <c r="M22" s="57"/>
      <c r="N22" s="47"/>
      <c r="O22" s="47"/>
      <c r="P22" s="47"/>
    </row>
    <row r="23" spans="1:16">
      <c r="A23" s="54"/>
      <c r="B23" s="54"/>
      <c r="C23" s="54"/>
      <c r="D23" s="54"/>
      <c r="E23" s="57"/>
      <c r="F23" s="54"/>
      <c r="G23" s="54"/>
      <c r="H23" s="54"/>
      <c r="I23" s="57"/>
      <c r="J23" s="54"/>
      <c r="K23" s="54"/>
      <c r="L23" s="54"/>
      <c r="M23" s="57"/>
      <c r="N23" s="47"/>
      <c r="O23" s="47"/>
      <c r="P23" s="47"/>
    </row>
    <row r="24" spans="1:16">
      <c r="A24" s="54"/>
      <c r="B24" s="54"/>
      <c r="C24" s="54"/>
      <c r="D24" s="54"/>
      <c r="E24" s="57"/>
      <c r="F24" s="54"/>
      <c r="G24" s="54"/>
      <c r="H24" s="52"/>
      <c r="I24" s="57"/>
      <c r="J24" s="54"/>
      <c r="K24" s="54"/>
      <c r="L24" s="54"/>
      <c r="M24" s="57"/>
      <c r="N24" s="47"/>
      <c r="O24" s="47"/>
      <c r="P24" s="47"/>
    </row>
    <row r="25" spans="1:16">
      <c r="A25" s="54"/>
      <c r="B25" s="54"/>
      <c r="C25" s="54"/>
      <c r="D25" s="54"/>
      <c r="E25" s="57"/>
      <c r="F25" s="54"/>
      <c r="G25" s="54"/>
      <c r="H25" s="52"/>
      <c r="I25" s="57"/>
      <c r="J25" s="54"/>
      <c r="K25" s="54"/>
      <c r="L25" s="54"/>
      <c r="M25" s="57"/>
      <c r="N25" s="47"/>
      <c r="O25" s="47"/>
      <c r="P25" s="47"/>
    </row>
    <row r="26" spans="1:16">
      <c r="A26" s="54"/>
      <c r="B26" s="54"/>
      <c r="C26" s="54"/>
      <c r="D26" s="54"/>
      <c r="E26" s="57"/>
      <c r="F26" s="54"/>
      <c r="G26" s="54"/>
      <c r="H26" s="54"/>
      <c r="I26" s="57"/>
      <c r="J26" s="54"/>
      <c r="K26" s="54"/>
      <c r="L26" s="54"/>
      <c r="M26" s="57"/>
      <c r="N26" s="47"/>
      <c r="O26" s="47"/>
      <c r="P26" s="47"/>
    </row>
    <row r="27" spans="1:16">
      <c r="A27" s="54"/>
      <c r="B27" s="54"/>
      <c r="C27" s="54"/>
      <c r="D27" s="54"/>
      <c r="E27" s="57"/>
      <c r="F27" s="54"/>
      <c r="G27" s="54"/>
      <c r="H27" s="54"/>
      <c r="I27" s="57"/>
      <c r="J27" s="54"/>
      <c r="K27" s="54"/>
      <c r="L27" s="54"/>
      <c r="M27" s="57"/>
      <c r="N27" s="47"/>
      <c r="O27" s="47"/>
      <c r="P27" s="47"/>
    </row>
    <row r="28" spans="1:16">
      <c r="A28" s="54"/>
      <c r="B28" s="54"/>
      <c r="C28" s="54"/>
      <c r="D28" s="54"/>
      <c r="E28" s="57"/>
      <c r="F28" s="54"/>
      <c r="G28" s="54"/>
      <c r="H28" s="54"/>
      <c r="I28" s="57"/>
      <c r="J28" s="54"/>
      <c r="K28" s="54"/>
      <c r="L28" s="54"/>
      <c r="M28" s="57"/>
      <c r="N28" s="47"/>
      <c r="O28" s="47"/>
      <c r="P28" s="47"/>
    </row>
    <row r="29" spans="1:16">
      <c r="A29" s="54"/>
      <c r="B29" s="54"/>
      <c r="C29" s="54"/>
      <c r="D29" s="54"/>
      <c r="E29" s="57"/>
      <c r="F29" s="54"/>
      <c r="G29" s="54"/>
      <c r="H29" s="54"/>
      <c r="I29" s="57"/>
      <c r="J29" s="54"/>
      <c r="K29" s="54"/>
      <c r="L29" s="54"/>
      <c r="M29" s="57"/>
      <c r="N29" s="47"/>
      <c r="O29" s="47"/>
      <c r="P29" s="47"/>
    </row>
    <row r="30" spans="1:16">
      <c r="A30" s="54"/>
      <c r="B30" s="54"/>
      <c r="C30" s="54"/>
      <c r="D30" s="54"/>
      <c r="E30" s="57"/>
      <c r="F30" s="54"/>
      <c r="G30" s="54"/>
      <c r="H30" s="54"/>
      <c r="I30" s="57"/>
      <c r="J30" s="54"/>
      <c r="K30" s="54"/>
      <c r="L30" s="54"/>
      <c r="M30" s="57"/>
      <c r="N30" s="47"/>
      <c r="O30" s="47"/>
      <c r="P30" s="47"/>
    </row>
    <row r="31" spans="1:16">
      <c r="A31" s="54"/>
      <c r="B31" s="54"/>
      <c r="C31" s="54"/>
      <c r="D31" s="54"/>
      <c r="E31" s="57"/>
      <c r="F31" s="54"/>
      <c r="G31" s="54"/>
      <c r="H31" s="54"/>
      <c r="I31" s="57"/>
      <c r="J31" s="54"/>
      <c r="K31" s="54"/>
      <c r="L31" s="54"/>
      <c r="M31" s="57"/>
      <c r="N31" s="47"/>
      <c r="O31" s="47"/>
      <c r="P31" s="47"/>
    </row>
    <row r="32" spans="1:16">
      <c r="A32" s="54"/>
      <c r="B32" s="54"/>
      <c r="C32" s="54"/>
      <c r="D32" s="54"/>
      <c r="E32" s="57"/>
      <c r="F32" s="54"/>
      <c r="G32" s="54"/>
      <c r="H32" s="54"/>
      <c r="I32" s="57"/>
      <c r="J32" s="54"/>
      <c r="K32" s="54"/>
      <c r="L32" s="54"/>
      <c r="M32" s="57"/>
      <c r="N32" s="47"/>
      <c r="O32" s="47"/>
      <c r="P32" s="47"/>
    </row>
    <row r="33" spans="1:16">
      <c r="A33" s="54"/>
      <c r="B33" s="54"/>
      <c r="C33" s="54"/>
      <c r="D33" s="54"/>
      <c r="E33" s="57"/>
      <c r="F33" s="54"/>
      <c r="G33" s="54"/>
      <c r="H33" s="58"/>
      <c r="I33" s="59"/>
      <c r="J33" s="54"/>
      <c r="K33" s="54"/>
      <c r="L33" s="54"/>
      <c r="M33" s="57"/>
      <c r="N33" s="47"/>
      <c r="O33" s="47"/>
      <c r="P33" s="47"/>
    </row>
    <row r="34" spans="1:16">
      <c r="A34" s="54"/>
      <c r="B34" s="54"/>
      <c r="C34" s="54"/>
      <c r="D34" s="54"/>
      <c r="E34" s="57"/>
      <c r="F34" s="54"/>
      <c r="G34" s="54"/>
      <c r="H34" s="54"/>
      <c r="I34" s="57"/>
      <c r="J34" s="54"/>
      <c r="K34" s="54"/>
      <c r="L34" s="54"/>
      <c r="M34" s="57"/>
      <c r="N34" s="47"/>
      <c r="O34" s="47"/>
      <c r="P34" s="47"/>
    </row>
    <row r="35" spans="1:16">
      <c r="A35" s="54"/>
      <c r="B35" s="54"/>
      <c r="C35" s="54"/>
      <c r="D35" s="54"/>
      <c r="E35" s="57"/>
      <c r="F35" s="54"/>
      <c r="G35" s="54"/>
      <c r="H35" s="54"/>
      <c r="I35" s="57"/>
      <c r="J35" s="54"/>
      <c r="K35" s="54"/>
      <c r="L35" s="54"/>
      <c r="M35" s="57"/>
      <c r="N35" s="47"/>
      <c r="O35" s="47"/>
      <c r="P35" s="47"/>
    </row>
    <row r="36" spans="1:16">
      <c r="A36" s="54"/>
      <c r="B36" s="54"/>
      <c r="C36" s="54"/>
      <c r="D36" s="54"/>
      <c r="E36" s="57"/>
      <c r="F36" s="54"/>
      <c r="G36" s="54"/>
      <c r="H36" s="54"/>
      <c r="I36" s="57"/>
      <c r="J36" s="54"/>
      <c r="K36" s="54"/>
      <c r="L36" s="54"/>
      <c r="M36" s="57"/>
      <c r="N36" s="47"/>
      <c r="O36" s="47"/>
      <c r="P36" s="47"/>
    </row>
    <row r="37" spans="1:16">
      <c r="A37" s="54"/>
      <c r="B37" s="54"/>
      <c r="C37" s="54"/>
      <c r="D37" s="54"/>
      <c r="E37" s="57"/>
      <c r="F37" s="54"/>
      <c r="G37" s="54"/>
      <c r="H37" s="54"/>
      <c r="I37" s="57"/>
      <c r="J37" s="54"/>
      <c r="K37" s="54"/>
      <c r="L37" s="54"/>
      <c r="M37" s="57"/>
      <c r="N37" s="47"/>
      <c r="O37" s="47"/>
      <c r="P37" s="47"/>
    </row>
    <row r="38" spans="1:16">
      <c r="A38" s="54"/>
      <c r="B38" s="54"/>
      <c r="C38" s="54"/>
      <c r="D38" s="54"/>
      <c r="E38" s="57"/>
      <c r="F38" s="54"/>
      <c r="G38" s="54"/>
      <c r="H38" s="54"/>
      <c r="I38" s="57"/>
      <c r="J38" s="54"/>
      <c r="K38" s="54"/>
      <c r="L38" s="54"/>
      <c r="M38" s="57"/>
      <c r="N38" s="47"/>
      <c r="O38" s="47"/>
      <c r="P38" s="47"/>
    </row>
    <row r="39" spans="1:16">
      <c r="A39" s="54"/>
      <c r="B39" s="54"/>
      <c r="C39" s="54"/>
      <c r="D39" s="54"/>
      <c r="E39" s="57"/>
      <c r="F39" s="54"/>
      <c r="G39" s="54"/>
      <c r="H39" s="54"/>
      <c r="I39" s="57"/>
      <c r="J39" s="54"/>
      <c r="K39" s="54"/>
      <c r="L39" s="54"/>
      <c r="M39" s="57"/>
      <c r="N39" s="47"/>
      <c r="O39" s="47"/>
      <c r="P39" s="47"/>
    </row>
    <row r="40" spans="1:16">
      <c r="A40" s="54"/>
      <c r="B40" s="54"/>
      <c r="C40" s="54"/>
      <c r="D40" s="54"/>
      <c r="E40" s="57"/>
      <c r="F40" s="54"/>
      <c r="G40" s="54"/>
      <c r="H40" s="54"/>
      <c r="I40" s="57"/>
      <c r="J40" s="54"/>
      <c r="K40" s="54"/>
      <c r="L40" s="54"/>
      <c r="M40" s="57"/>
      <c r="N40" s="47"/>
      <c r="O40" s="47"/>
      <c r="P40" s="47"/>
    </row>
    <row r="41" spans="1:16">
      <c r="A41" s="54"/>
      <c r="B41" s="54"/>
      <c r="C41" s="54"/>
      <c r="D41" s="54"/>
      <c r="E41" s="57"/>
      <c r="F41" s="54"/>
      <c r="G41" s="54"/>
      <c r="H41" s="54"/>
      <c r="I41" s="57"/>
      <c r="J41" s="54"/>
      <c r="K41" s="54"/>
      <c r="L41" s="54"/>
      <c r="M41" s="57"/>
      <c r="N41" s="47"/>
      <c r="O41" s="47"/>
      <c r="P41" s="47"/>
    </row>
    <row r="42" spans="1:16">
      <c r="A42" s="54"/>
      <c r="B42" s="54"/>
      <c r="C42" s="54"/>
      <c r="D42" s="54"/>
      <c r="E42" s="57"/>
      <c r="F42" s="54"/>
      <c r="G42" s="54"/>
      <c r="H42" s="54"/>
      <c r="I42" s="57"/>
      <c r="J42" s="54"/>
      <c r="K42" s="54"/>
      <c r="L42" s="54"/>
      <c r="M42" s="57"/>
      <c r="N42" s="47"/>
      <c r="O42" s="47"/>
      <c r="P42" s="47"/>
    </row>
    <row r="43" spans="1:16">
      <c r="N43" s="107"/>
      <c r="O43" s="107"/>
      <c r="P43" s="107"/>
    </row>
    <row r="44" spans="1:16">
      <c r="A44" s="89" t="s">
        <v>11</v>
      </c>
      <c r="B44" s="90">
        <f>+SUM(B11:B42)</f>
        <v>44088</v>
      </c>
      <c r="C44" s="90">
        <f t="shared" ref="C44:D44" si="0">+SUM(C11:C42)</f>
        <v>104687.99</v>
      </c>
      <c r="D44" s="90">
        <f t="shared" si="0"/>
        <v>563058.55000000005</v>
      </c>
      <c r="F44" s="90">
        <f>+SUM(F11:F42)</f>
        <v>583265.84</v>
      </c>
      <c r="G44" s="90">
        <f t="shared" ref="G44:H44" si="1">+SUM(G11:G42)</f>
        <v>1097916.67</v>
      </c>
      <c r="H44" s="90">
        <f t="shared" si="1"/>
        <v>1641267.06</v>
      </c>
      <c r="J44" s="90">
        <f>+SUM(J11:J42)</f>
        <v>0</v>
      </c>
      <c r="K44" s="90">
        <f t="shared" ref="K44:L44" si="2">+SUM(K11:K42)</f>
        <v>0</v>
      </c>
      <c r="L44" s="90">
        <f t="shared" si="2"/>
        <v>0</v>
      </c>
      <c r="N44" s="90">
        <f>+SUM(N11:N42)</f>
        <v>627353.84</v>
      </c>
      <c r="O44" s="90">
        <f t="shared" ref="O44:P44" si="3">+SUM(O11:O42)</f>
        <v>1202604.6599999999</v>
      </c>
      <c r="P44" s="90">
        <f t="shared" si="3"/>
        <v>2204325.6100000003</v>
      </c>
    </row>
    <row r="47" spans="1:16" ht="13.5" thickBot="1">
      <c r="A47" s="60"/>
      <c r="B47" s="60"/>
      <c r="C47" s="60"/>
      <c r="D47" s="60"/>
      <c r="F47" s="60"/>
      <c r="H47" s="60"/>
      <c r="J47" s="60"/>
      <c r="K47" s="60"/>
      <c r="L47" s="60"/>
      <c r="N47" s="60"/>
      <c r="O47" s="60"/>
      <c r="P47" s="60"/>
    </row>
    <row r="48" spans="1:16">
      <c r="A48" s="272" t="s">
        <v>117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</row>
    <row r="52" spans="1:16">
      <c r="A52" s="81"/>
      <c r="B52" s="81"/>
      <c r="F52" s="81"/>
      <c r="G52" s="81"/>
      <c r="H52" s="81"/>
      <c r="N52" s="81"/>
      <c r="O52" s="81"/>
      <c r="P52" s="81"/>
    </row>
    <row r="53" spans="1:16">
      <c r="A53" s="295" t="s">
        <v>45</v>
      </c>
      <c r="B53" s="295"/>
      <c r="F53" s="292" t="s">
        <v>46</v>
      </c>
      <c r="G53" s="292"/>
      <c r="H53" s="292"/>
      <c r="N53" s="292" t="s">
        <v>47</v>
      </c>
      <c r="O53" s="292"/>
      <c r="P53" s="292"/>
    </row>
    <row r="54" spans="1:16">
      <c r="A54" s="293" t="s">
        <v>253</v>
      </c>
      <c r="B54" s="293"/>
      <c r="F54" s="279" t="s">
        <v>255</v>
      </c>
      <c r="G54" s="279"/>
      <c r="H54" s="279"/>
      <c r="N54" s="293" t="s">
        <v>257</v>
      </c>
      <c r="O54" s="293"/>
      <c r="P54" s="293"/>
    </row>
    <row r="55" spans="1:16">
      <c r="A55" s="293" t="s">
        <v>254</v>
      </c>
      <c r="B55" s="293"/>
      <c r="F55" s="279" t="s">
        <v>256</v>
      </c>
      <c r="G55" s="279"/>
      <c r="H55" s="279"/>
      <c r="N55" s="294" t="s">
        <v>258</v>
      </c>
      <c r="O55" s="294"/>
      <c r="P55" s="294"/>
    </row>
  </sheetData>
  <mergeCells count="23">
    <mergeCell ref="A7:P7"/>
    <mergeCell ref="N9:P9"/>
    <mergeCell ref="B8:L8"/>
    <mergeCell ref="A9:A10"/>
    <mergeCell ref="B9:D9"/>
    <mergeCell ref="F9:H9"/>
    <mergeCell ref="J9:L9"/>
    <mergeCell ref="A1:P1"/>
    <mergeCell ref="A2:P2"/>
    <mergeCell ref="A3:P3"/>
    <mergeCell ref="A4:P4"/>
    <mergeCell ref="A6:P6"/>
    <mergeCell ref="A48:H48"/>
    <mergeCell ref="I48:P48"/>
    <mergeCell ref="F53:H53"/>
    <mergeCell ref="N53:P53"/>
    <mergeCell ref="A53:B53"/>
    <mergeCell ref="F55:H55"/>
    <mergeCell ref="N54:P54"/>
    <mergeCell ref="N55:P55"/>
    <mergeCell ref="F54:H54"/>
    <mergeCell ref="A54:B54"/>
    <mergeCell ref="A55:B55"/>
  </mergeCells>
  <printOptions horizontalCentered="1"/>
  <pageMargins left="0.19685039370078741" right="0.19685039370078741" top="0.39370078740157483" bottom="0.39370078740157483" header="0" footer="0"/>
  <pageSetup scale="65" orientation="landscape" r:id="rId1"/>
  <headerFooter alignWithMargins="0"/>
  <ignoredErrors>
    <ignoredError sqref="B44:D44 F44:H44 J44:L44 N44:P4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opLeftCell="A19" zoomScale="136" zoomScaleNormal="136" workbookViewId="0">
      <selection activeCell="D10" sqref="D10:D12"/>
    </sheetView>
  </sheetViews>
  <sheetFormatPr baseColWidth="10" defaultColWidth="11.42578125" defaultRowHeight="12.75"/>
  <cols>
    <col min="1" max="2" width="28.85546875" style="4" customWidth="1"/>
    <col min="3" max="3" width="22.85546875" style="125" customWidth="1"/>
    <col min="4" max="4" width="28.85546875" style="4" customWidth="1"/>
    <col min="5" max="5" width="30.7109375" style="4" customWidth="1"/>
    <col min="6" max="6" width="28.85546875" style="4" customWidth="1"/>
    <col min="7" max="16384" width="11.42578125" style="4"/>
  </cols>
  <sheetData>
    <row r="1" spans="1:6" customFormat="1" ht="21.75" customHeight="1">
      <c r="A1" s="286" t="s">
        <v>0</v>
      </c>
      <c r="B1" s="286"/>
      <c r="C1" s="286"/>
      <c r="D1" s="286"/>
      <c r="E1" s="286"/>
      <c r="F1" s="286"/>
    </row>
    <row r="2" spans="1:6" customFormat="1" ht="21.75" customHeight="1">
      <c r="A2" s="270" t="s">
        <v>44</v>
      </c>
      <c r="B2" s="270"/>
      <c r="C2" s="270"/>
      <c r="D2" s="270"/>
      <c r="E2" s="270"/>
      <c r="F2" s="270"/>
    </row>
    <row r="3" spans="1:6" customFormat="1" ht="21.75" customHeight="1">
      <c r="A3" s="69" t="s">
        <v>1</v>
      </c>
      <c r="B3" s="69"/>
      <c r="C3" s="70"/>
      <c r="D3" s="69"/>
      <c r="E3" s="69"/>
      <c r="F3" s="69"/>
    </row>
    <row r="4" spans="1:6" customFormat="1" ht="21.75" customHeight="1">
      <c r="A4" s="119" t="s">
        <v>2</v>
      </c>
      <c r="B4" s="119"/>
      <c r="C4" s="70"/>
      <c r="D4" s="119"/>
      <c r="E4" s="119"/>
      <c r="F4" s="119"/>
    </row>
    <row r="5" spans="1:6" customFormat="1" ht="14.25" customHeight="1">
      <c r="A5" s="277"/>
      <c r="B5" s="277"/>
      <c r="C5" s="277"/>
      <c r="D5" s="277"/>
      <c r="E5" s="277"/>
      <c r="F5" s="277"/>
    </row>
    <row r="6" spans="1:6" customFormat="1" ht="22.5" customHeight="1">
      <c r="A6" s="302" t="s">
        <v>31</v>
      </c>
      <c r="B6" s="302"/>
      <c r="C6" s="302"/>
      <c r="D6" s="302"/>
      <c r="E6" s="302"/>
      <c r="F6" s="302"/>
    </row>
    <row r="7" spans="1:6" customFormat="1" ht="22.5" customHeight="1">
      <c r="A7" s="276" t="s">
        <v>40</v>
      </c>
      <c r="B7" s="276"/>
      <c r="C7" s="276"/>
      <c r="D7" s="276"/>
      <c r="E7" s="276"/>
      <c r="F7" s="276"/>
    </row>
    <row r="8" spans="1:6" s="72" customFormat="1" ht="22.5" customHeight="1">
      <c r="A8" s="303" t="s">
        <v>3</v>
      </c>
      <c r="B8" s="303" t="s">
        <v>4</v>
      </c>
      <c r="C8" s="303" t="s">
        <v>5</v>
      </c>
      <c r="D8" s="303" t="s">
        <v>6</v>
      </c>
      <c r="E8" s="303" t="s">
        <v>36</v>
      </c>
      <c r="F8" s="303" t="s">
        <v>7</v>
      </c>
    </row>
    <row r="9" spans="1:6" s="72" customFormat="1" ht="22.5" customHeight="1">
      <c r="A9" s="303"/>
      <c r="B9" s="303"/>
      <c r="C9" s="303"/>
      <c r="D9" s="303"/>
      <c r="E9" s="303"/>
      <c r="F9" s="303"/>
    </row>
    <row r="10" spans="1:6" s="66" customFormat="1" ht="28.5" customHeight="1">
      <c r="A10" s="76" t="s">
        <v>288</v>
      </c>
      <c r="B10" s="76" t="s">
        <v>289</v>
      </c>
      <c r="C10" s="76" t="s">
        <v>290</v>
      </c>
      <c r="D10" s="77">
        <v>3008</v>
      </c>
      <c r="E10" s="76" t="s">
        <v>291</v>
      </c>
      <c r="F10" s="76" t="s">
        <v>292</v>
      </c>
    </row>
    <row r="11" spans="1:6" s="66" customFormat="1" ht="28.5" customHeight="1">
      <c r="A11" s="76" t="s">
        <v>288</v>
      </c>
      <c r="B11" s="76" t="s">
        <v>289</v>
      </c>
      <c r="C11" s="76" t="s">
        <v>290</v>
      </c>
      <c r="D11" s="77">
        <v>2535</v>
      </c>
      <c r="E11" s="76" t="s">
        <v>293</v>
      </c>
      <c r="F11" s="76" t="s">
        <v>292</v>
      </c>
    </row>
    <row r="12" spans="1:6" s="66" customFormat="1" ht="28.5" customHeight="1">
      <c r="A12" s="76" t="s">
        <v>288</v>
      </c>
      <c r="B12" s="76" t="s">
        <v>289</v>
      </c>
      <c r="C12" s="76" t="s">
        <v>290</v>
      </c>
      <c r="D12" s="77">
        <v>31</v>
      </c>
      <c r="E12" s="76" t="s">
        <v>294</v>
      </c>
      <c r="F12" s="76" t="s">
        <v>292</v>
      </c>
    </row>
    <row r="13" spans="1:6" s="66" customFormat="1" ht="28.5" customHeight="1">
      <c r="A13" s="76" t="s">
        <v>288</v>
      </c>
      <c r="B13" s="76" t="s">
        <v>289</v>
      </c>
      <c r="C13" s="76" t="s">
        <v>311</v>
      </c>
      <c r="D13" s="77">
        <v>2675</v>
      </c>
      <c r="E13" s="76" t="s">
        <v>291</v>
      </c>
      <c r="F13" s="76" t="s">
        <v>292</v>
      </c>
    </row>
    <row r="14" spans="1:6" s="66" customFormat="1" ht="28.5" customHeight="1">
      <c r="A14" s="76" t="s">
        <v>288</v>
      </c>
      <c r="B14" s="76" t="s">
        <v>289</v>
      </c>
      <c r="C14" s="76" t="s">
        <v>311</v>
      </c>
      <c r="D14" s="77">
        <v>2474</v>
      </c>
      <c r="E14" s="76" t="s">
        <v>293</v>
      </c>
      <c r="F14" s="76" t="s">
        <v>292</v>
      </c>
    </row>
    <row r="15" spans="1:6" s="66" customFormat="1" ht="28.5" customHeight="1">
      <c r="A15" s="76" t="s">
        <v>288</v>
      </c>
      <c r="B15" s="76" t="s">
        <v>289</v>
      </c>
      <c r="C15" s="76" t="s">
        <v>311</v>
      </c>
      <c r="D15" s="77">
        <v>29</v>
      </c>
      <c r="E15" s="76" t="s">
        <v>294</v>
      </c>
      <c r="F15" s="76" t="s">
        <v>292</v>
      </c>
    </row>
    <row r="16" spans="1:6" s="66" customFormat="1" ht="28.5" customHeight="1">
      <c r="A16" s="76" t="s">
        <v>288</v>
      </c>
      <c r="B16" s="76" t="s">
        <v>312</v>
      </c>
      <c r="C16" s="76" t="s">
        <v>290</v>
      </c>
      <c r="D16" s="77">
        <v>2779</v>
      </c>
      <c r="E16" s="76" t="s">
        <v>291</v>
      </c>
      <c r="F16" s="76" t="s">
        <v>292</v>
      </c>
    </row>
    <row r="17" spans="1:6" s="66" customFormat="1" ht="28.5" customHeight="1">
      <c r="A17" s="76" t="s">
        <v>288</v>
      </c>
      <c r="B17" s="76" t="s">
        <v>312</v>
      </c>
      <c r="C17" s="76" t="s">
        <v>290</v>
      </c>
      <c r="D17" s="77">
        <v>1546</v>
      </c>
      <c r="E17" s="76" t="s">
        <v>293</v>
      </c>
      <c r="F17" s="76" t="s">
        <v>292</v>
      </c>
    </row>
    <row r="18" spans="1:6" s="66" customFormat="1" ht="28.5" customHeight="1">
      <c r="A18" s="76" t="s">
        <v>288</v>
      </c>
      <c r="B18" s="76" t="s">
        <v>312</v>
      </c>
      <c r="C18" s="76" t="s">
        <v>290</v>
      </c>
      <c r="D18" s="77">
        <v>26</v>
      </c>
      <c r="E18" s="76" t="s">
        <v>294</v>
      </c>
      <c r="F18" s="76" t="s">
        <v>292</v>
      </c>
    </row>
    <row r="19" spans="1:6" s="66" customFormat="1" ht="28.5" customHeight="1">
      <c r="A19" s="76"/>
      <c r="B19" s="76"/>
      <c r="C19" s="76"/>
      <c r="D19" s="77"/>
      <c r="E19" s="76"/>
      <c r="F19" s="76"/>
    </row>
    <row r="20" spans="1:6" s="66" customFormat="1" ht="28.5" customHeight="1">
      <c r="A20" s="76"/>
      <c r="B20" s="76"/>
      <c r="C20" s="76"/>
      <c r="D20" s="77"/>
      <c r="E20" s="76"/>
      <c r="F20" s="76"/>
    </row>
    <row r="21" spans="1:6" s="66" customFormat="1" ht="28.5" customHeight="1">
      <c r="A21" s="76"/>
      <c r="B21" s="118"/>
      <c r="C21" s="76"/>
      <c r="D21" s="77"/>
      <c r="E21" s="77"/>
      <c r="F21" s="76"/>
    </row>
    <row r="23" spans="1:6" ht="13.5" thickBot="1">
      <c r="D23" s="68"/>
      <c r="E23" s="68"/>
      <c r="F23" s="68"/>
    </row>
    <row r="24" spans="1:6">
      <c r="A24" s="272" t="s">
        <v>117</v>
      </c>
      <c r="B24" s="272"/>
      <c r="C24" s="272"/>
      <c r="D24" s="272"/>
      <c r="E24" s="272"/>
      <c r="F24" s="272"/>
    </row>
    <row r="27" spans="1:6">
      <c r="B27" s="138"/>
      <c r="C27" s="81"/>
      <c r="E27" s="81"/>
    </row>
    <row r="28" spans="1:6">
      <c r="A28" s="141" t="s">
        <v>45</v>
      </c>
      <c r="B28" s="138"/>
      <c r="C28" s="142" t="s">
        <v>46</v>
      </c>
      <c r="E28" s="126" t="s">
        <v>47</v>
      </c>
    </row>
    <row r="29" spans="1:6">
      <c r="A29" s="117" t="s">
        <v>295</v>
      </c>
      <c r="C29" s="117" t="s">
        <v>255</v>
      </c>
      <c r="E29" s="117" t="s">
        <v>257</v>
      </c>
    </row>
    <row r="30" spans="1:6">
      <c r="F30" s="117"/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39370078740157483" right="0.39370078740157483" top="0.39370078740157483" bottom="0.39370078740157483" header="0.39370078740157483" footer="0.3937007874015748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abSelected="1" zoomScaleNormal="100" workbookViewId="0">
      <selection activeCell="K19" sqref="K19"/>
    </sheetView>
  </sheetViews>
  <sheetFormatPr baseColWidth="10" defaultRowHeight="12.75"/>
  <cols>
    <col min="1" max="2" width="28.85546875" style="4" customWidth="1"/>
    <col min="3" max="3" width="28.85546875" style="125" customWidth="1"/>
    <col min="4" max="4" width="28.85546875" style="4" customWidth="1"/>
    <col min="5" max="5" width="30.7109375" style="4" customWidth="1"/>
    <col min="6" max="7" width="28.85546875" style="4" customWidth="1"/>
    <col min="8" max="16384" width="11.42578125" style="4"/>
  </cols>
  <sheetData>
    <row r="1" spans="1:7" customFormat="1" ht="21.75" customHeight="1">
      <c r="A1" s="286" t="s">
        <v>0</v>
      </c>
      <c r="B1" s="286"/>
      <c r="C1" s="286"/>
      <c r="D1" s="286"/>
      <c r="E1" s="286"/>
      <c r="F1" s="286"/>
      <c r="G1" s="286"/>
    </row>
    <row r="2" spans="1:7" customFormat="1" ht="21.75" customHeight="1">
      <c r="A2" s="270" t="s">
        <v>48</v>
      </c>
      <c r="B2" s="270"/>
      <c r="C2" s="270"/>
      <c r="D2" s="270"/>
      <c r="E2" s="270"/>
      <c r="F2" s="270"/>
      <c r="G2" s="288"/>
    </row>
    <row r="3" spans="1:7" customFormat="1" ht="21.75" customHeight="1">
      <c r="A3" s="69" t="s">
        <v>49</v>
      </c>
      <c r="B3" s="69"/>
      <c r="C3" s="70"/>
      <c r="D3" s="69"/>
      <c r="E3" s="69"/>
      <c r="F3" s="69"/>
      <c r="G3" s="71"/>
    </row>
    <row r="4" spans="1:7" customFormat="1" ht="21.75" customHeight="1">
      <c r="A4" s="119" t="s">
        <v>2</v>
      </c>
      <c r="B4" s="119"/>
      <c r="C4" s="70"/>
      <c r="D4" s="119"/>
      <c r="E4" s="119"/>
      <c r="F4" s="119"/>
      <c r="G4" s="119"/>
    </row>
    <row r="5" spans="1:7" customFormat="1" ht="14.25" customHeight="1">
      <c r="A5" s="277"/>
      <c r="B5" s="277"/>
      <c r="C5" s="277"/>
      <c r="D5" s="277"/>
      <c r="E5" s="277"/>
      <c r="F5" s="277"/>
      <c r="G5" s="278"/>
    </row>
    <row r="6" spans="1:7" customFormat="1" ht="22.5" customHeight="1">
      <c r="A6" s="302" t="s">
        <v>50</v>
      </c>
      <c r="B6" s="302"/>
      <c r="C6" s="302"/>
      <c r="D6" s="302"/>
      <c r="E6" s="302"/>
      <c r="F6" s="302"/>
      <c r="G6" s="302"/>
    </row>
    <row r="7" spans="1:7" customFormat="1" ht="22.5" customHeight="1">
      <c r="A7" s="276" t="s">
        <v>51</v>
      </c>
      <c r="B7" s="276"/>
      <c r="C7" s="276"/>
      <c r="D7" s="276"/>
      <c r="E7" s="276"/>
      <c r="F7" s="276"/>
      <c r="G7" s="276"/>
    </row>
    <row r="8" spans="1:7" s="72" customFormat="1" ht="22.5" customHeight="1">
      <c r="A8" s="93" t="s">
        <v>310</v>
      </c>
      <c r="B8" s="91"/>
      <c r="C8" s="91"/>
      <c r="D8" s="91"/>
      <c r="E8" s="91"/>
      <c r="F8" s="91"/>
      <c r="G8" s="92"/>
    </row>
    <row r="9" spans="1:7" s="66" customFormat="1" ht="28.5" customHeight="1">
      <c r="A9" s="94"/>
      <c r="B9" s="95"/>
      <c r="C9" s="95"/>
      <c r="D9" s="96"/>
      <c r="E9" s="95"/>
      <c r="F9" s="95"/>
      <c r="G9" s="97"/>
    </row>
    <row r="10" spans="1:7" s="66" customFormat="1" ht="28.5" customHeight="1">
      <c r="A10" s="106" t="s">
        <v>52</v>
      </c>
      <c r="B10" s="99"/>
      <c r="C10" s="99"/>
      <c r="D10" s="100"/>
      <c r="E10" s="99"/>
      <c r="F10" s="99"/>
      <c r="G10" s="101"/>
    </row>
    <row r="11" spans="1:7" s="66" customFormat="1" ht="28.5" customHeight="1">
      <c r="A11" s="106" t="s">
        <v>53</v>
      </c>
      <c r="B11" s="99"/>
      <c r="C11" s="99"/>
      <c r="D11" s="100"/>
      <c r="E11" s="99"/>
      <c r="F11" s="99"/>
      <c r="G11" s="101"/>
    </row>
    <row r="12" spans="1:7" s="66" customFormat="1" ht="28.5" customHeight="1">
      <c r="A12" s="106" t="s">
        <v>54</v>
      </c>
      <c r="B12" s="99"/>
      <c r="C12" s="99"/>
      <c r="D12" s="100"/>
      <c r="E12" s="99"/>
      <c r="F12" s="99"/>
      <c r="G12" s="101"/>
    </row>
    <row r="13" spans="1:7" s="66" customFormat="1" ht="28.5" customHeight="1">
      <c r="A13" s="106"/>
      <c r="B13" s="99"/>
      <c r="C13" s="99"/>
      <c r="D13" s="100"/>
      <c r="E13" s="99"/>
      <c r="F13" s="99"/>
      <c r="G13" s="101"/>
    </row>
    <row r="14" spans="1:7" s="66" customFormat="1" ht="28.5" customHeight="1">
      <c r="A14" s="98"/>
      <c r="B14" s="99"/>
      <c r="C14" s="99"/>
      <c r="D14" s="100"/>
      <c r="E14" s="99"/>
      <c r="F14" s="99"/>
      <c r="G14" s="101"/>
    </row>
    <row r="15" spans="1:7" s="66" customFormat="1" ht="28.5" customHeight="1">
      <c r="A15" s="98"/>
      <c r="B15" s="99"/>
      <c r="C15" s="99"/>
      <c r="D15" s="100"/>
      <c r="E15" s="99"/>
      <c r="F15" s="99"/>
      <c r="G15" s="101"/>
    </row>
    <row r="16" spans="1:7" s="66" customFormat="1" ht="28.5" customHeight="1">
      <c r="A16" s="98"/>
      <c r="B16" s="99"/>
      <c r="C16" s="99"/>
      <c r="D16" s="100"/>
      <c r="E16" s="99"/>
      <c r="F16" s="99"/>
      <c r="G16" s="101"/>
    </row>
    <row r="17" spans="1:10" s="66" customFormat="1" ht="28.5" customHeight="1">
      <c r="A17" s="98"/>
      <c r="B17" s="99"/>
      <c r="C17" s="99"/>
      <c r="D17" s="100"/>
      <c r="E17" s="99"/>
      <c r="F17" s="99"/>
      <c r="G17" s="101"/>
    </row>
    <row r="18" spans="1:10" s="66" customFormat="1" ht="28.5" customHeight="1">
      <c r="A18" s="98"/>
      <c r="B18" s="99"/>
      <c r="C18" s="99"/>
      <c r="D18" s="100"/>
      <c r="E18" s="99"/>
      <c r="F18" s="99"/>
      <c r="G18" s="101"/>
    </row>
    <row r="19" spans="1:10" s="66" customFormat="1" ht="28.5" customHeight="1">
      <c r="A19" s="98"/>
      <c r="B19" s="99"/>
      <c r="C19" s="99"/>
      <c r="D19" s="100"/>
      <c r="E19" s="99"/>
      <c r="F19" s="99"/>
      <c r="G19" s="101"/>
    </row>
    <row r="20" spans="1:10" s="66" customFormat="1" ht="28.5" customHeight="1">
      <c r="A20" s="102"/>
      <c r="B20" s="103"/>
      <c r="C20" s="104"/>
      <c r="D20" s="105"/>
      <c r="E20" s="104"/>
      <c r="F20" s="104"/>
      <c r="G20" s="104"/>
      <c r="H20" s="137"/>
    </row>
    <row r="21" spans="1:10">
      <c r="G21" s="67"/>
      <c r="H21" s="138"/>
    </row>
    <row r="22" spans="1:10" ht="13.5" thickBot="1">
      <c r="D22" s="68"/>
      <c r="E22" s="68"/>
      <c r="F22" s="68"/>
      <c r="G22" s="67"/>
      <c r="H22" s="138"/>
    </row>
    <row r="23" spans="1:10">
      <c r="A23" s="139" t="s">
        <v>117</v>
      </c>
      <c r="B23" s="139"/>
      <c r="C23" s="139"/>
      <c r="D23" s="139"/>
      <c r="E23" s="139"/>
      <c r="F23" s="139"/>
      <c r="G23" s="139"/>
      <c r="H23" s="140"/>
    </row>
    <row r="24" spans="1:10">
      <c r="H24" s="138"/>
    </row>
    <row r="25" spans="1:10">
      <c r="H25" s="138"/>
    </row>
    <row r="26" spans="1:10">
      <c r="B26" s="81"/>
      <c r="D26" s="81"/>
      <c r="F26" s="81"/>
      <c r="H26" s="138"/>
    </row>
    <row r="27" spans="1:10">
      <c r="B27" s="126" t="s">
        <v>45</v>
      </c>
      <c r="C27" s="126"/>
      <c r="D27" s="126" t="s">
        <v>46</v>
      </c>
      <c r="E27" s="126"/>
      <c r="F27" s="126" t="s">
        <v>47</v>
      </c>
    </row>
    <row r="28" spans="1:10">
      <c r="B28" s="4" t="s">
        <v>259</v>
      </c>
      <c r="D28" s="124" t="s">
        <v>255</v>
      </c>
      <c r="E28" s="116"/>
      <c r="F28" s="124" t="s">
        <v>257</v>
      </c>
      <c r="G28" s="115"/>
      <c r="H28" s="115"/>
      <c r="I28" s="115"/>
      <c r="J28" s="115"/>
    </row>
    <row r="29" spans="1:10">
      <c r="B29" s="117" t="s">
        <v>260</v>
      </c>
      <c r="D29" s="124" t="s">
        <v>256</v>
      </c>
      <c r="F29" s="117" t="s">
        <v>258</v>
      </c>
    </row>
  </sheetData>
  <sheetProtection insertRows="0"/>
  <mergeCells count="5"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122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6"/>
  <sheetViews>
    <sheetView zoomScaleNormal="100" workbookViewId="0">
      <selection activeCell="B17" sqref="B17"/>
    </sheetView>
  </sheetViews>
  <sheetFormatPr baseColWidth="10" defaultRowHeight="15"/>
  <cols>
    <col min="1" max="1" width="49.85546875" style="145" customWidth="1"/>
    <col min="2" max="3" width="20.7109375" style="145" customWidth="1"/>
    <col min="4" max="4" width="48.85546875" style="145" customWidth="1"/>
    <col min="5" max="5" width="20.7109375" style="145" customWidth="1"/>
    <col min="6" max="6" width="23.85546875" style="145" customWidth="1"/>
    <col min="7" max="7" width="14.28515625" style="143" bestFit="1" customWidth="1"/>
    <col min="8" max="8" width="14.140625" style="143" bestFit="1" customWidth="1"/>
    <col min="9" max="33" width="11.42578125" style="143"/>
    <col min="34" max="16384" width="11.42578125" style="145"/>
  </cols>
  <sheetData>
    <row r="1" spans="1:9" ht="15" customHeight="1">
      <c r="A1" s="304"/>
      <c r="B1" s="306" t="s">
        <v>118</v>
      </c>
      <c r="C1" s="306"/>
      <c r="D1" s="306"/>
      <c r="E1" s="306"/>
      <c r="F1" s="306"/>
    </row>
    <row r="2" spans="1:9" ht="15" customHeight="1">
      <c r="A2" s="304"/>
      <c r="B2" s="306" t="s">
        <v>119</v>
      </c>
      <c r="C2" s="306"/>
      <c r="D2" s="306"/>
      <c r="E2" s="306"/>
      <c r="F2" s="306"/>
    </row>
    <row r="3" spans="1:9" ht="15" customHeight="1">
      <c r="A3" s="304"/>
      <c r="B3" s="307" t="s">
        <v>261</v>
      </c>
      <c r="C3" s="307"/>
      <c r="D3" s="307"/>
      <c r="E3" s="307"/>
      <c r="F3" s="307"/>
    </row>
    <row r="4" spans="1:9" ht="15" customHeight="1">
      <c r="A4" s="304"/>
      <c r="B4" s="306" t="s">
        <v>313</v>
      </c>
      <c r="C4" s="306"/>
      <c r="D4" s="306"/>
      <c r="E4" s="306"/>
      <c r="F4" s="306"/>
    </row>
    <row r="5" spans="1:9" ht="15" customHeight="1">
      <c r="A5" s="305"/>
      <c r="B5" s="308" t="s">
        <v>262</v>
      </c>
      <c r="C5" s="308"/>
      <c r="D5" s="308"/>
      <c r="E5" s="308"/>
      <c r="F5" s="308"/>
    </row>
    <row r="6" spans="1:9" ht="4.5" customHeight="1">
      <c r="A6" s="144"/>
    </row>
    <row r="7" spans="1:9" ht="15.75" customHeight="1">
      <c r="A7" s="146" t="s">
        <v>103</v>
      </c>
      <c r="B7" s="147">
        <v>2023</v>
      </c>
      <c r="C7" s="148" t="s">
        <v>263</v>
      </c>
      <c r="D7" s="146" t="s">
        <v>103</v>
      </c>
      <c r="E7" s="147">
        <v>2023</v>
      </c>
      <c r="F7" s="148" t="s">
        <v>263</v>
      </c>
    </row>
    <row r="8" spans="1:9" ht="16.5" customHeight="1">
      <c r="A8" s="309" t="s">
        <v>264</v>
      </c>
      <c r="B8" s="309"/>
      <c r="C8" s="309"/>
      <c r="D8" s="309" t="s">
        <v>56</v>
      </c>
      <c r="E8" s="309"/>
      <c r="F8" s="309"/>
    </row>
    <row r="9" spans="1:9" ht="16.5" customHeight="1">
      <c r="A9" s="149" t="s">
        <v>57</v>
      </c>
      <c r="B9" s="150"/>
      <c r="C9" s="150"/>
      <c r="D9" s="149" t="s">
        <v>58</v>
      </c>
      <c r="E9" s="150"/>
      <c r="F9" s="150"/>
    </row>
    <row r="10" spans="1:9" ht="21" customHeight="1">
      <c r="A10" s="151" t="s">
        <v>59</v>
      </c>
      <c r="B10" s="152">
        <v>28731299</v>
      </c>
      <c r="C10" s="152">
        <v>18278805</v>
      </c>
      <c r="D10" s="151" t="s">
        <v>60</v>
      </c>
      <c r="E10" s="152">
        <v>8042853.8899999969</v>
      </c>
      <c r="F10" s="152">
        <v>15316250.5</v>
      </c>
      <c r="H10" s="153"/>
      <c r="I10" s="154"/>
    </row>
    <row r="11" spans="1:9" ht="21" customHeight="1">
      <c r="A11" s="151" t="s">
        <v>61</v>
      </c>
      <c r="B11" s="152">
        <v>1858037.7399999998</v>
      </c>
      <c r="C11" s="152">
        <v>768105</v>
      </c>
      <c r="D11" s="151" t="s">
        <v>62</v>
      </c>
      <c r="E11" s="155">
        <v>0</v>
      </c>
      <c r="F11" s="155">
        <v>0</v>
      </c>
    </row>
    <row r="12" spans="1:9" ht="21" customHeight="1">
      <c r="A12" s="151" t="s">
        <v>63</v>
      </c>
      <c r="B12" s="152">
        <v>4200.2</v>
      </c>
      <c r="C12" s="152">
        <v>0</v>
      </c>
      <c r="D12" s="151" t="s">
        <v>64</v>
      </c>
      <c r="E12" s="155">
        <v>0</v>
      </c>
      <c r="F12" s="155">
        <v>0</v>
      </c>
    </row>
    <row r="13" spans="1:9" ht="21" customHeight="1">
      <c r="A13" s="151" t="s">
        <v>265</v>
      </c>
      <c r="B13" s="155">
        <v>0</v>
      </c>
      <c r="C13" s="155">
        <v>0</v>
      </c>
      <c r="D13" s="151" t="s">
        <v>65</v>
      </c>
      <c r="E13" s="155">
        <v>0</v>
      </c>
      <c r="F13" s="155">
        <v>0</v>
      </c>
    </row>
    <row r="14" spans="1:9" ht="21" customHeight="1">
      <c r="A14" s="151" t="s">
        <v>66</v>
      </c>
      <c r="B14" s="155">
        <v>0</v>
      </c>
      <c r="C14" s="155">
        <v>0</v>
      </c>
      <c r="D14" s="151" t="s">
        <v>67</v>
      </c>
      <c r="E14" s="155">
        <v>0</v>
      </c>
      <c r="F14" s="155">
        <v>0</v>
      </c>
    </row>
    <row r="15" spans="1:9" ht="21" customHeight="1">
      <c r="A15" s="151" t="s">
        <v>68</v>
      </c>
      <c r="B15" s="155">
        <v>0</v>
      </c>
      <c r="C15" s="155">
        <v>0</v>
      </c>
      <c r="D15" s="151" t="s">
        <v>69</v>
      </c>
      <c r="E15" s="156">
        <v>842333</v>
      </c>
      <c r="F15" s="152">
        <v>330135.59999999998</v>
      </c>
    </row>
    <row r="16" spans="1:9" ht="21" customHeight="1">
      <c r="A16" s="151" t="s">
        <v>266</v>
      </c>
      <c r="B16" s="155">
        <v>0</v>
      </c>
      <c r="C16" s="155">
        <v>0</v>
      </c>
      <c r="D16" s="151" t="s">
        <v>70</v>
      </c>
      <c r="E16" s="155">
        <v>0</v>
      </c>
      <c r="F16" s="155">
        <v>0</v>
      </c>
    </row>
    <row r="17" spans="1:8" ht="21" customHeight="1">
      <c r="A17" s="157" t="s">
        <v>267</v>
      </c>
      <c r="B17" s="158">
        <f>SUM(B10:B16)</f>
        <v>30593536.939999998</v>
      </c>
      <c r="C17" s="159">
        <f>SUM(C10:C16)</f>
        <v>19046910</v>
      </c>
      <c r="D17" s="151" t="s">
        <v>71</v>
      </c>
      <c r="E17" s="155">
        <v>0</v>
      </c>
      <c r="F17" s="155">
        <v>0</v>
      </c>
    </row>
    <row r="18" spans="1:8" ht="15.75" customHeight="1">
      <c r="A18" s="149" t="s">
        <v>73</v>
      </c>
      <c r="B18" s="150"/>
      <c r="C18" s="150"/>
      <c r="D18" s="157" t="s">
        <v>72</v>
      </c>
      <c r="E18" s="158">
        <f>SUM(E10:E17)</f>
        <v>8885186.8899999969</v>
      </c>
      <c r="F18" s="159">
        <f>SUM(F10:F17)</f>
        <v>15646386.1</v>
      </c>
    </row>
    <row r="19" spans="1:8" ht="15" customHeight="1">
      <c r="A19" s="151" t="s">
        <v>75</v>
      </c>
      <c r="B19" s="155">
        <v>0</v>
      </c>
      <c r="C19" s="155">
        <v>0</v>
      </c>
      <c r="D19" s="149" t="s">
        <v>74</v>
      </c>
      <c r="E19" s="150"/>
      <c r="F19" s="150"/>
    </row>
    <row r="20" spans="1:8" ht="21" customHeight="1">
      <c r="A20" s="151" t="s">
        <v>77</v>
      </c>
      <c r="B20" s="155">
        <v>0</v>
      </c>
      <c r="C20" s="155">
        <v>0</v>
      </c>
      <c r="D20" s="151" t="s">
        <v>76</v>
      </c>
      <c r="E20" s="155">
        <v>0</v>
      </c>
      <c r="F20" s="155">
        <v>0</v>
      </c>
    </row>
    <row r="21" spans="1:8" ht="21" customHeight="1">
      <c r="A21" s="151" t="s">
        <v>79</v>
      </c>
      <c r="B21" s="156">
        <v>1010918128.3</v>
      </c>
      <c r="C21" s="152">
        <v>978100553</v>
      </c>
      <c r="D21" s="151" t="s">
        <v>78</v>
      </c>
      <c r="E21" s="155">
        <v>0</v>
      </c>
      <c r="F21" s="155">
        <v>0</v>
      </c>
    </row>
    <row r="22" spans="1:8" ht="21" customHeight="1">
      <c r="A22" s="151" t="s">
        <v>81</v>
      </c>
      <c r="B22" s="156">
        <v>135284616.09999999</v>
      </c>
      <c r="C22" s="152">
        <v>139164265</v>
      </c>
      <c r="D22" s="151" t="s">
        <v>80</v>
      </c>
      <c r="E22" s="155">
        <v>0</v>
      </c>
      <c r="F22" s="155">
        <v>0</v>
      </c>
    </row>
    <row r="23" spans="1:8" ht="21" customHeight="1">
      <c r="A23" s="151" t="s">
        <v>83</v>
      </c>
      <c r="B23" s="156">
        <v>6595046</v>
      </c>
      <c r="C23" s="152">
        <v>6991766</v>
      </c>
      <c r="D23" s="151" t="s">
        <v>82</v>
      </c>
      <c r="E23" s="155">
        <v>0</v>
      </c>
      <c r="F23" s="155">
        <v>0</v>
      </c>
    </row>
    <row r="24" spans="1:8" ht="21" customHeight="1">
      <c r="A24" s="151" t="s">
        <v>85</v>
      </c>
      <c r="B24" s="156">
        <v>-208141883</v>
      </c>
      <c r="C24" s="152">
        <v>-201779378</v>
      </c>
      <c r="D24" s="151" t="s">
        <v>84</v>
      </c>
      <c r="E24" s="155">
        <v>0</v>
      </c>
      <c r="F24" s="155">
        <v>0</v>
      </c>
    </row>
    <row r="25" spans="1:8" ht="21" customHeight="1">
      <c r="A25" s="151" t="s">
        <v>87</v>
      </c>
      <c r="B25" s="155">
        <v>0</v>
      </c>
      <c r="C25" s="155">
        <v>0</v>
      </c>
      <c r="D25" s="151" t="s">
        <v>86</v>
      </c>
      <c r="E25" s="155">
        <v>0</v>
      </c>
      <c r="F25" s="155">
        <v>0</v>
      </c>
    </row>
    <row r="26" spans="1:8" ht="21" customHeight="1">
      <c r="A26" s="151" t="s">
        <v>88</v>
      </c>
      <c r="B26" s="155">
        <v>0</v>
      </c>
      <c r="C26" s="155">
        <v>0</v>
      </c>
      <c r="D26" s="157" t="s">
        <v>89</v>
      </c>
      <c r="E26" s="160">
        <v>0</v>
      </c>
      <c r="F26" s="160">
        <v>0</v>
      </c>
    </row>
    <row r="27" spans="1:8" ht="21" customHeight="1">
      <c r="A27" s="151" t="s">
        <v>90</v>
      </c>
      <c r="B27" s="155">
        <v>0</v>
      </c>
      <c r="C27" s="155">
        <v>0</v>
      </c>
      <c r="D27" s="161" t="s">
        <v>91</v>
      </c>
      <c r="E27" s="162">
        <f>+E18+E26-0.3</f>
        <v>8885186.5899999961</v>
      </c>
      <c r="F27" s="163">
        <f>+F18+F26</f>
        <v>15646386.1</v>
      </c>
    </row>
    <row r="28" spans="1:8" ht="17.25" customHeight="1">
      <c r="A28" s="157" t="s">
        <v>268</v>
      </c>
      <c r="B28" s="158">
        <f>SUM(B19:B27)</f>
        <v>944655907.39999986</v>
      </c>
      <c r="C28" s="159">
        <f>SUM(C19:C27)</f>
        <v>922477206</v>
      </c>
      <c r="D28" s="164"/>
      <c r="E28" s="164"/>
      <c r="F28" s="164"/>
    </row>
    <row r="29" spans="1:8" ht="21" customHeight="1">
      <c r="A29" s="165" t="s">
        <v>92</v>
      </c>
      <c r="B29" s="166">
        <f>+B17+B28+0.2</f>
        <v>975249444.53999996</v>
      </c>
      <c r="C29" s="167">
        <f>+C17+C28</f>
        <v>941524116</v>
      </c>
      <c r="D29" s="310" t="s">
        <v>269</v>
      </c>
      <c r="E29" s="310"/>
      <c r="F29" s="310"/>
    </row>
    <row r="30" spans="1:8" ht="20.25" customHeight="1">
      <c r="A30" s="168"/>
      <c r="B30" s="168"/>
      <c r="C30" s="168"/>
      <c r="D30" s="169" t="s">
        <v>93</v>
      </c>
      <c r="E30" s="170">
        <f>SUM(E31:E33)</f>
        <v>365268399</v>
      </c>
      <c r="F30" s="171">
        <f>SUM(F31:F33)</f>
        <v>363782949</v>
      </c>
      <c r="G30" s="154"/>
      <c r="H30" s="154"/>
    </row>
    <row r="31" spans="1:8" ht="20.25" customHeight="1">
      <c r="A31" s="168"/>
      <c r="B31" s="168"/>
      <c r="C31" s="168"/>
      <c r="D31" s="151" t="s">
        <v>94</v>
      </c>
      <c r="E31" s="152">
        <v>364756499</v>
      </c>
      <c r="F31" s="152">
        <v>363271049</v>
      </c>
    </row>
    <row r="32" spans="1:8" ht="20.25" customHeight="1">
      <c r="A32" s="168"/>
      <c r="B32" s="168"/>
      <c r="C32" s="168"/>
      <c r="D32" s="151" t="s">
        <v>95</v>
      </c>
      <c r="E32" s="152">
        <v>511900</v>
      </c>
      <c r="F32" s="152">
        <v>511900</v>
      </c>
    </row>
    <row r="33" spans="1:8" ht="20.25" customHeight="1">
      <c r="A33" s="168"/>
      <c r="B33" s="168"/>
      <c r="C33" s="168"/>
      <c r="D33" s="151" t="s">
        <v>270</v>
      </c>
      <c r="E33" s="155">
        <v>0</v>
      </c>
      <c r="F33" s="155">
        <v>0</v>
      </c>
    </row>
    <row r="34" spans="1:8" ht="20.25" customHeight="1">
      <c r="A34" s="168"/>
      <c r="B34" s="168"/>
      <c r="C34" s="168"/>
      <c r="D34" s="169" t="s">
        <v>96</v>
      </c>
      <c r="E34" s="170">
        <f>SUM(E35:E39)</f>
        <v>601095859</v>
      </c>
      <c r="F34" s="171">
        <f>SUM(F35:F39)</f>
        <v>562094780</v>
      </c>
      <c r="G34" s="154"/>
      <c r="H34" s="154"/>
    </row>
    <row r="35" spans="1:8" ht="20.25" customHeight="1">
      <c r="A35" s="168"/>
      <c r="B35" s="168"/>
      <c r="C35" s="168"/>
      <c r="D35" s="151" t="s">
        <v>271</v>
      </c>
      <c r="E35" s="172">
        <v>16218961</v>
      </c>
      <c r="F35" s="173">
        <v>-1487875</v>
      </c>
    </row>
    <row r="36" spans="1:8" ht="20.25" customHeight="1">
      <c r="A36" s="168"/>
      <c r="B36" s="168"/>
      <c r="C36" s="168"/>
      <c r="D36" s="151" t="s">
        <v>97</v>
      </c>
      <c r="E36" s="156">
        <v>124019353</v>
      </c>
      <c r="F36" s="152">
        <v>127154456</v>
      </c>
    </row>
    <row r="37" spans="1:8" ht="20.25" customHeight="1">
      <c r="A37" s="168"/>
      <c r="B37" s="168"/>
      <c r="C37" s="168"/>
      <c r="D37" s="151" t="s">
        <v>98</v>
      </c>
      <c r="E37" s="156">
        <v>572314054</v>
      </c>
      <c r="F37" s="152">
        <v>547884708</v>
      </c>
    </row>
    <row r="38" spans="1:8" ht="20.25" customHeight="1">
      <c r="A38" s="168"/>
      <c r="B38" s="168"/>
      <c r="C38" s="168"/>
      <c r="D38" s="151" t="s">
        <v>99</v>
      </c>
      <c r="E38" s="156">
        <v>0</v>
      </c>
      <c r="F38" s="155">
        <v>0</v>
      </c>
    </row>
    <row r="39" spans="1:8" ht="20.25" customHeight="1">
      <c r="A39" s="168"/>
      <c r="B39" s="168"/>
      <c r="C39" s="168"/>
      <c r="D39" s="151" t="s">
        <v>100</v>
      </c>
      <c r="E39" s="156">
        <v>-111456509</v>
      </c>
      <c r="F39" s="152">
        <v>-111456509</v>
      </c>
    </row>
    <row r="40" spans="1:8" ht="20.25" customHeight="1">
      <c r="A40" s="168"/>
      <c r="B40" s="168"/>
      <c r="C40" s="168"/>
      <c r="D40" s="169" t="s">
        <v>272</v>
      </c>
      <c r="E40" s="174">
        <f>SUM(E41:E42)</f>
        <v>0</v>
      </c>
      <c r="F40" s="174">
        <f>SUM(F41:F42)</f>
        <v>0</v>
      </c>
    </row>
    <row r="41" spans="1:8" ht="20.25" customHeight="1">
      <c r="A41" s="168"/>
      <c r="B41" s="168"/>
      <c r="C41" s="168"/>
      <c r="D41" s="151" t="s">
        <v>101</v>
      </c>
      <c r="E41" s="155">
        <v>0</v>
      </c>
      <c r="F41" s="155">
        <v>0</v>
      </c>
    </row>
    <row r="42" spans="1:8" ht="20.25" customHeight="1">
      <c r="A42" s="168"/>
      <c r="B42" s="168"/>
      <c r="C42" s="168"/>
      <c r="D42" s="151" t="s">
        <v>102</v>
      </c>
      <c r="E42" s="155">
        <v>0</v>
      </c>
      <c r="F42" s="155">
        <v>0</v>
      </c>
    </row>
    <row r="43" spans="1:8" ht="20.25" customHeight="1">
      <c r="A43" s="168"/>
      <c r="B43" s="168"/>
      <c r="C43" s="168"/>
      <c r="D43" s="175" t="s">
        <v>273</v>
      </c>
      <c r="E43" s="162">
        <f>+E40+E34+E30</f>
        <v>966364258</v>
      </c>
      <c r="F43" s="163">
        <f>+F40+F34+F30+0.4</f>
        <v>925877729.39999998</v>
      </c>
      <c r="G43" s="176"/>
      <c r="H43" s="176"/>
    </row>
    <row r="44" spans="1:8" ht="4.5" customHeight="1">
      <c r="A44" s="168"/>
      <c r="B44" s="168"/>
      <c r="C44" s="168"/>
      <c r="D44" s="143"/>
      <c r="E44" s="143"/>
      <c r="F44" s="143"/>
    </row>
    <row r="45" spans="1:8" ht="21" customHeight="1">
      <c r="A45" s="168"/>
      <c r="B45" s="168"/>
      <c r="C45" s="168"/>
      <c r="D45" s="177" t="s">
        <v>274</v>
      </c>
      <c r="E45" s="166">
        <f>+E43+E27</f>
        <v>975249444.59000003</v>
      </c>
      <c r="F45" s="167">
        <f>+F43+F27</f>
        <v>941524115.5</v>
      </c>
      <c r="H45" s="178"/>
    </row>
    <row r="46" spans="1:8" ht="12.75" customHeight="1">
      <c r="A46" s="168"/>
      <c r="B46" s="168"/>
      <c r="C46" s="168"/>
      <c r="D46" s="304"/>
      <c r="E46" s="304"/>
      <c r="F46" s="304"/>
    </row>
    <row r="47" spans="1:8" s="181" customFormat="1" ht="11.25">
      <c r="A47" s="179"/>
      <c r="B47" s="180"/>
      <c r="C47" s="180"/>
    </row>
    <row r="48" spans="1:8" s="181" customFormat="1" ht="15.6" customHeight="1">
      <c r="A48" s="182" t="s">
        <v>197</v>
      </c>
      <c r="B48" s="311" t="s">
        <v>198</v>
      </c>
      <c r="C48" s="311"/>
      <c r="D48" s="312" t="s">
        <v>275</v>
      </c>
      <c r="E48" s="312"/>
      <c r="F48" s="312"/>
      <c r="G48" s="183"/>
    </row>
    <row r="49" spans="1:7" s="181" customFormat="1" ht="21.75" customHeight="1">
      <c r="A49" s="184" t="s">
        <v>200</v>
      </c>
      <c r="B49" s="314" t="s">
        <v>201</v>
      </c>
      <c r="C49" s="314"/>
      <c r="D49" s="313"/>
      <c r="E49" s="313"/>
      <c r="F49" s="313"/>
      <c r="G49" s="185"/>
    </row>
    <row r="50" spans="1:7" s="143" customFormat="1">
      <c r="F50" s="154"/>
    </row>
    <row r="51" spans="1:7" s="143" customFormat="1"/>
    <row r="52" spans="1:7" s="143" customFormat="1"/>
    <row r="53" spans="1:7" s="143" customFormat="1"/>
    <row r="54" spans="1:7" s="143" customFormat="1"/>
    <row r="55" spans="1:7" s="143" customFormat="1"/>
    <row r="56" spans="1:7" s="143" customFormat="1">
      <c r="E56" s="186">
        <f>+B29-E45</f>
        <v>-5.000007152557373E-2</v>
      </c>
      <c r="F56" s="186">
        <f>+F45-C29</f>
        <v>-0.5</v>
      </c>
      <c r="G56" s="187"/>
    </row>
    <row r="57" spans="1:7" s="143" customFormat="1"/>
    <row r="58" spans="1:7" s="143" customFormat="1"/>
    <row r="59" spans="1:7" s="143" customFormat="1"/>
    <row r="60" spans="1:7" s="143" customFormat="1"/>
    <row r="61" spans="1:7" s="143" customFormat="1"/>
    <row r="62" spans="1:7" s="143" customFormat="1"/>
    <row r="63" spans="1:7" s="143" customFormat="1"/>
    <row r="64" spans="1:7" s="143" customFormat="1"/>
    <row r="65" s="143" customFormat="1"/>
    <row r="66" s="143" customFormat="1"/>
    <row r="67" s="143" customFormat="1"/>
    <row r="68" s="143" customFormat="1"/>
    <row r="69" s="143" customFormat="1"/>
    <row r="70" s="143" customFormat="1"/>
    <row r="71" s="143" customFormat="1"/>
    <row r="72" s="143" customFormat="1"/>
    <row r="73" s="143" customFormat="1"/>
    <row r="74" s="143" customFormat="1"/>
    <row r="75" s="143" customFormat="1"/>
    <row r="76" s="143" customFormat="1"/>
    <row r="77" s="143" customFormat="1"/>
    <row r="78" s="143" customFormat="1"/>
    <row r="79" s="143" customFormat="1"/>
    <row r="80" s="143" customFormat="1"/>
    <row r="81" s="143" customFormat="1"/>
    <row r="82" s="143" customFormat="1"/>
    <row r="83" s="143" customFormat="1"/>
    <row r="84" s="143" customFormat="1"/>
    <row r="85" s="143" customFormat="1"/>
    <row r="86" s="143" customFormat="1"/>
    <row r="87" s="143" customFormat="1"/>
    <row r="88" s="143" customFormat="1"/>
    <row r="89" s="143" customFormat="1"/>
    <row r="90" s="143" customFormat="1"/>
    <row r="91" s="143" customFormat="1"/>
    <row r="92" s="143" customFormat="1"/>
    <row r="93" s="143" customFormat="1"/>
    <row r="94" s="143" customFormat="1"/>
    <row r="95" s="143" customFormat="1"/>
    <row r="96" s="143" customFormat="1"/>
    <row r="97" s="143" customFormat="1"/>
    <row r="98" s="143" customFormat="1"/>
    <row r="99" s="143" customFormat="1"/>
    <row r="100" s="143" customFormat="1"/>
    <row r="101" s="143" customFormat="1"/>
    <row r="102" s="143" customFormat="1"/>
    <row r="103" s="143" customFormat="1"/>
    <row r="104" s="143" customFormat="1"/>
    <row r="105" s="143" customFormat="1"/>
    <row r="106" s="143" customFormat="1"/>
    <row r="107" s="143" customFormat="1"/>
    <row r="108" s="143" customFormat="1"/>
    <row r="109" s="143" customFormat="1"/>
    <row r="110" s="143" customFormat="1"/>
    <row r="111" s="143" customFormat="1"/>
    <row r="112" s="143" customFormat="1"/>
    <row r="113" s="143" customFormat="1"/>
    <row r="114" s="143" customFormat="1"/>
    <row r="115" s="143" customFormat="1"/>
    <row r="116" s="143" customFormat="1"/>
    <row r="117" s="143" customFormat="1"/>
    <row r="118" s="143" customFormat="1"/>
    <row r="119" s="143" customFormat="1"/>
    <row r="120" s="143" customFormat="1"/>
    <row r="121" s="143" customFormat="1"/>
    <row r="122" s="143" customFormat="1"/>
    <row r="123" s="143" customFormat="1"/>
    <row r="124" s="143" customFormat="1"/>
    <row r="125" s="143" customFormat="1"/>
    <row r="126" s="143" customFormat="1"/>
  </sheetData>
  <mergeCells count="13">
    <mergeCell ref="A8:C8"/>
    <mergeCell ref="D8:F8"/>
    <mergeCell ref="D29:F29"/>
    <mergeCell ref="D46:F46"/>
    <mergeCell ref="B48:C48"/>
    <mergeCell ref="D48:F49"/>
    <mergeCell ref="B49:C49"/>
    <mergeCell ref="A1:A5"/>
    <mergeCell ref="B1:F1"/>
    <mergeCell ref="B2:F2"/>
    <mergeCell ref="B3:F3"/>
    <mergeCell ref="B4:F4"/>
    <mergeCell ref="B5:F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sqref="A1:A6"/>
    </sheetView>
  </sheetViews>
  <sheetFormatPr baseColWidth="10" defaultRowHeight="15"/>
  <cols>
    <col min="1" max="1" width="45.7109375" style="188" bestFit="1" customWidth="1"/>
    <col min="2" max="2" width="26" style="188" bestFit="1" customWidth="1"/>
    <col min="3" max="3" width="40.7109375" style="188" customWidth="1"/>
    <col min="4" max="4" width="16.28515625" style="188" customWidth="1"/>
    <col min="5" max="5" width="16.5703125" style="188" customWidth="1"/>
    <col min="6" max="6" width="16.28515625" style="188" customWidth="1"/>
    <col min="7" max="7" width="10.140625" style="188" customWidth="1"/>
    <col min="8" max="16384" width="11.42578125" style="188"/>
  </cols>
  <sheetData>
    <row r="1" spans="1:7" ht="15" customHeight="1">
      <c r="A1" s="316"/>
      <c r="B1" s="318" t="s">
        <v>118</v>
      </c>
      <c r="C1" s="318"/>
      <c r="D1" s="318"/>
      <c r="E1" s="318"/>
      <c r="F1" s="318"/>
      <c r="G1" s="318"/>
    </row>
    <row r="2" spans="1:7" ht="15" customHeight="1">
      <c r="A2" s="316"/>
      <c r="B2" s="318" t="s">
        <v>202</v>
      </c>
      <c r="C2" s="318"/>
      <c r="D2" s="318"/>
      <c r="E2" s="318"/>
      <c r="F2" s="318"/>
      <c r="G2" s="318"/>
    </row>
    <row r="3" spans="1:7" ht="15" customHeight="1">
      <c r="A3" s="316"/>
      <c r="B3" s="318" t="s">
        <v>119</v>
      </c>
      <c r="C3" s="318"/>
      <c r="D3" s="318"/>
      <c r="E3" s="318"/>
      <c r="F3" s="318"/>
      <c r="G3" s="318"/>
    </row>
    <row r="4" spans="1:7" ht="15" customHeight="1">
      <c r="A4" s="316"/>
      <c r="B4" s="318" t="s">
        <v>203</v>
      </c>
      <c r="C4" s="318"/>
      <c r="D4" s="318"/>
      <c r="E4" s="318"/>
      <c r="F4" s="318"/>
      <c r="G4" s="318"/>
    </row>
    <row r="5" spans="1:7" ht="15" customHeight="1">
      <c r="A5" s="316"/>
      <c r="B5" s="318" t="s">
        <v>314</v>
      </c>
      <c r="C5" s="318"/>
      <c r="D5" s="318"/>
      <c r="E5" s="318"/>
      <c r="F5" s="318"/>
      <c r="G5" s="318"/>
    </row>
    <row r="6" spans="1:7" ht="15" customHeight="1">
      <c r="A6" s="317"/>
      <c r="B6" s="319" t="s">
        <v>55</v>
      </c>
      <c r="C6" s="319"/>
      <c r="D6" s="319"/>
      <c r="E6" s="319"/>
      <c r="F6" s="319"/>
      <c r="G6" s="319"/>
    </row>
    <row r="7" spans="1:7">
      <c r="A7" s="189"/>
    </row>
    <row r="8" spans="1:7">
      <c r="A8" s="189"/>
    </row>
    <row r="9" spans="1:7">
      <c r="A9" s="189"/>
    </row>
    <row r="10" spans="1:7">
      <c r="A10" s="189"/>
    </row>
    <row r="11" spans="1:7" ht="17.25" customHeight="1">
      <c r="A11" s="320" t="s">
        <v>204</v>
      </c>
      <c r="B11" s="323" t="s">
        <v>205</v>
      </c>
      <c r="C11" s="324"/>
      <c r="D11" s="324"/>
      <c r="E11" s="324"/>
      <c r="F11" s="325"/>
      <c r="G11" s="326" t="s">
        <v>206</v>
      </c>
    </row>
    <row r="12" spans="1:7" ht="17.25" customHeight="1">
      <c r="A12" s="321"/>
      <c r="B12" s="190" t="s">
        <v>207</v>
      </c>
      <c r="C12" s="190" t="s">
        <v>208</v>
      </c>
      <c r="D12" s="190" t="s">
        <v>112</v>
      </c>
      <c r="E12" s="190" t="s">
        <v>113</v>
      </c>
      <c r="F12" s="190" t="s">
        <v>209</v>
      </c>
      <c r="G12" s="327"/>
    </row>
    <row r="13" spans="1:7" ht="17.25" customHeight="1">
      <c r="A13" s="322"/>
      <c r="B13" s="190" t="s">
        <v>210</v>
      </c>
      <c r="C13" s="190" t="s">
        <v>211</v>
      </c>
      <c r="D13" s="190" t="s">
        <v>212</v>
      </c>
      <c r="E13" s="190" t="s">
        <v>213</v>
      </c>
      <c r="F13" s="190" t="s">
        <v>214</v>
      </c>
      <c r="G13" s="190" t="s">
        <v>215</v>
      </c>
    </row>
    <row r="14" spans="1:7" ht="17.25" customHeight="1">
      <c r="A14" s="191"/>
      <c r="B14" s="192"/>
      <c r="C14" s="192"/>
      <c r="D14" s="192"/>
      <c r="E14" s="192"/>
      <c r="F14" s="192"/>
      <c r="G14" s="193"/>
    </row>
    <row r="15" spans="1:7" ht="17.25" customHeight="1">
      <c r="A15" s="194" t="s">
        <v>104</v>
      </c>
      <c r="B15" s="195">
        <v>0</v>
      </c>
      <c r="C15" s="195">
        <v>0</v>
      </c>
      <c r="D15" s="195">
        <v>0</v>
      </c>
      <c r="E15" s="195">
        <v>0</v>
      </c>
      <c r="F15" s="195">
        <v>0</v>
      </c>
      <c r="G15" s="196">
        <v>0</v>
      </c>
    </row>
    <row r="16" spans="1:7" ht="17.25" customHeight="1">
      <c r="A16" s="194" t="s">
        <v>216</v>
      </c>
      <c r="B16" s="195">
        <v>0</v>
      </c>
      <c r="C16" s="195">
        <v>0</v>
      </c>
      <c r="D16" s="195">
        <v>0</v>
      </c>
      <c r="E16" s="195">
        <v>0</v>
      </c>
      <c r="F16" s="195">
        <v>0</v>
      </c>
      <c r="G16" s="196">
        <v>0</v>
      </c>
    </row>
    <row r="17" spans="1:7" ht="17.25" customHeight="1">
      <c r="A17" s="194" t="s">
        <v>105</v>
      </c>
      <c r="B17" s="195">
        <v>0</v>
      </c>
      <c r="C17" s="195">
        <v>0</v>
      </c>
      <c r="D17" s="195">
        <v>0</v>
      </c>
      <c r="E17" s="195">
        <v>0</v>
      </c>
      <c r="F17" s="195">
        <v>0</v>
      </c>
      <c r="G17" s="196">
        <v>0</v>
      </c>
    </row>
    <row r="18" spans="1:7" ht="17.25" customHeight="1">
      <c r="A18" s="194" t="s">
        <v>106</v>
      </c>
      <c r="B18" s="195">
        <v>0</v>
      </c>
      <c r="C18" s="195">
        <v>0</v>
      </c>
      <c r="D18" s="195">
        <v>0</v>
      </c>
      <c r="E18" s="195">
        <v>0</v>
      </c>
      <c r="F18" s="195">
        <v>0</v>
      </c>
      <c r="G18" s="196">
        <v>0</v>
      </c>
    </row>
    <row r="19" spans="1:7" ht="17.25" customHeight="1">
      <c r="A19" s="194" t="s">
        <v>107</v>
      </c>
      <c r="B19" s="197">
        <v>135495</v>
      </c>
      <c r="C19" s="197">
        <v>634084</v>
      </c>
      <c r="D19" s="197">
        <v>769579</v>
      </c>
      <c r="E19" s="197">
        <v>539443</v>
      </c>
      <c r="F19" s="197">
        <v>539443</v>
      </c>
      <c r="G19" s="198">
        <v>403948</v>
      </c>
    </row>
    <row r="20" spans="1:7" ht="17.25" customHeight="1">
      <c r="A20" s="194" t="s">
        <v>108</v>
      </c>
      <c r="B20" s="195">
        <v>0</v>
      </c>
      <c r="C20" s="195">
        <v>0</v>
      </c>
      <c r="D20" s="195">
        <v>0</v>
      </c>
      <c r="E20" s="195">
        <v>0</v>
      </c>
      <c r="F20" s="195">
        <v>0</v>
      </c>
      <c r="G20" s="196">
        <v>0</v>
      </c>
    </row>
    <row r="21" spans="1:7" ht="22.5" customHeight="1">
      <c r="A21" s="194" t="s">
        <v>217</v>
      </c>
      <c r="B21" s="197">
        <v>72864505</v>
      </c>
      <c r="C21" s="197">
        <v>-634084</v>
      </c>
      <c r="D21" s="197">
        <v>72230421</v>
      </c>
      <c r="E21" s="197">
        <v>47653336</v>
      </c>
      <c r="F21" s="197">
        <v>46324162</v>
      </c>
      <c r="G21" s="198">
        <v>-26540343</v>
      </c>
    </row>
    <row r="22" spans="1:7" ht="19.5" customHeight="1">
      <c r="A22" s="194" t="s">
        <v>218</v>
      </c>
      <c r="B22" s="195">
        <v>0</v>
      </c>
      <c r="C22" s="195">
        <v>0</v>
      </c>
      <c r="D22" s="195">
        <v>0</v>
      </c>
      <c r="E22" s="195">
        <v>0</v>
      </c>
      <c r="F22" s="195">
        <v>0</v>
      </c>
      <c r="G22" s="196">
        <v>0</v>
      </c>
    </row>
    <row r="23" spans="1:7" ht="22.5" customHeight="1">
      <c r="A23" s="194" t="s">
        <v>219</v>
      </c>
      <c r="B23" s="197">
        <v>347294626</v>
      </c>
      <c r="C23" s="197">
        <v>3519698</v>
      </c>
      <c r="D23" s="197">
        <v>350814324</v>
      </c>
      <c r="E23" s="197">
        <v>154692364</v>
      </c>
      <c r="F23" s="197">
        <v>154692364</v>
      </c>
      <c r="G23" s="198">
        <v>-192602262</v>
      </c>
    </row>
    <row r="24" spans="1:7" ht="17.25" customHeight="1">
      <c r="A24" s="194" t="s">
        <v>220</v>
      </c>
      <c r="B24" s="195">
        <v>0</v>
      </c>
      <c r="C24" s="195">
        <v>0</v>
      </c>
      <c r="D24" s="195">
        <v>0</v>
      </c>
      <c r="E24" s="195">
        <v>0</v>
      </c>
      <c r="F24" s="195">
        <v>0</v>
      </c>
      <c r="G24" s="196">
        <v>0</v>
      </c>
    </row>
    <row r="25" spans="1:7" ht="17.25" customHeight="1">
      <c r="A25" s="199"/>
      <c r="B25" s="200"/>
      <c r="C25" s="200"/>
      <c r="D25" s="200"/>
      <c r="E25" s="200"/>
      <c r="F25" s="200"/>
      <c r="G25" s="201"/>
    </row>
    <row r="26" spans="1:7" ht="17.25" customHeight="1">
      <c r="A26" s="202" t="s">
        <v>11</v>
      </c>
      <c r="B26" s="203">
        <v>420294626</v>
      </c>
      <c r="C26" s="203">
        <v>3519698</v>
      </c>
      <c r="D26" s="203">
        <v>423814324</v>
      </c>
      <c r="E26" s="203">
        <v>202885143</v>
      </c>
      <c r="F26" s="203">
        <v>201555969</v>
      </c>
      <c r="G26" s="328">
        <v>-218738657</v>
      </c>
    </row>
    <row r="27" spans="1:7" ht="17.25" customHeight="1">
      <c r="A27" s="204"/>
      <c r="B27" s="192"/>
      <c r="C27" s="192"/>
      <c r="D27" s="193"/>
      <c r="E27" s="330" t="s">
        <v>221</v>
      </c>
      <c r="F27" s="331"/>
      <c r="G27" s="329"/>
    </row>
    <row r="28" spans="1:7" ht="17.25" customHeight="1">
      <c r="A28" s="205"/>
      <c r="B28" s="206"/>
      <c r="C28" s="206"/>
      <c r="D28" s="206"/>
      <c r="E28" s="315"/>
      <c r="F28" s="315"/>
      <c r="G28" s="192"/>
    </row>
    <row r="29" spans="1:7" ht="17.25" customHeight="1">
      <c r="A29" s="320" t="s">
        <v>222</v>
      </c>
      <c r="B29" s="323" t="s">
        <v>205</v>
      </c>
      <c r="C29" s="324"/>
      <c r="D29" s="324"/>
      <c r="E29" s="324"/>
      <c r="F29" s="325"/>
      <c r="G29" s="326" t="s">
        <v>206</v>
      </c>
    </row>
    <row r="30" spans="1:7" ht="17.25" customHeight="1">
      <c r="A30" s="321"/>
      <c r="B30" s="190" t="s">
        <v>207</v>
      </c>
      <c r="C30" s="190" t="s">
        <v>208</v>
      </c>
      <c r="D30" s="190" t="s">
        <v>112</v>
      </c>
      <c r="E30" s="190" t="s">
        <v>113</v>
      </c>
      <c r="F30" s="190" t="s">
        <v>209</v>
      </c>
      <c r="G30" s="327"/>
    </row>
    <row r="31" spans="1:7" ht="17.25" customHeight="1">
      <c r="A31" s="322"/>
      <c r="B31" s="190" t="s">
        <v>210</v>
      </c>
      <c r="C31" s="190" t="s">
        <v>211</v>
      </c>
      <c r="D31" s="190" t="s">
        <v>212</v>
      </c>
      <c r="E31" s="190" t="s">
        <v>213</v>
      </c>
      <c r="F31" s="190" t="s">
        <v>214</v>
      </c>
      <c r="G31" s="190" t="s">
        <v>215</v>
      </c>
    </row>
    <row r="32" spans="1:7" ht="17.25" customHeight="1">
      <c r="A32" s="191"/>
      <c r="B32" s="192"/>
      <c r="C32" s="192"/>
      <c r="D32" s="192"/>
      <c r="E32" s="192"/>
      <c r="F32" s="192"/>
      <c r="G32" s="193"/>
    </row>
    <row r="33" spans="1:7" ht="26.25" customHeight="1">
      <c r="A33" s="194" t="s">
        <v>223</v>
      </c>
      <c r="B33" s="195">
        <v>0</v>
      </c>
      <c r="C33" s="195">
        <v>0</v>
      </c>
      <c r="D33" s="195">
        <v>0</v>
      </c>
      <c r="E33" s="195">
        <v>0</v>
      </c>
      <c r="F33" s="195">
        <v>0</v>
      </c>
      <c r="G33" s="196">
        <v>0</v>
      </c>
    </row>
    <row r="34" spans="1:7" ht="17.25" customHeight="1">
      <c r="A34" s="207" t="s">
        <v>104</v>
      </c>
      <c r="B34" s="208">
        <v>0</v>
      </c>
      <c r="C34" s="208">
        <v>0</v>
      </c>
      <c r="D34" s="208">
        <v>0</v>
      </c>
      <c r="E34" s="208">
        <v>0</v>
      </c>
      <c r="F34" s="208">
        <v>0</v>
      </c>
      <c r="G34" s="209">
        <v>0</v>
      </c>
    </row>
    <row r="35" spans="1:7" ht="17.25" customHeight="1">
      <c r="A35" s="207" t="s">
        <v>216</v>
      </c>
      <c r="B35" s="208">
        <v>0</v>
      </c>
      <c r="C35" s="208">
        <v>0</v>
      </c>
      <c r="D35" s="208">
        <v>0</v>
      </c>
      <c r="E35" s="208">
        <v>0</v>
      </c>
      <c r="F35" s="208">
        <v>0</v>
      </c>
      <c r="G35" s="209">
        <v>0</v>
      </c>
    </row>
    <row r="36" spans="1:7" ht="17.25" customHeight="1">
      <c r="A36" s="207" t="s">
        <v>105</v>
      </c>
      <c r="B36" s="208">
        <v>0</v>
      </c>
      <c r="C36" s="208">
        <v>0</v>
      </c>
      <c r="D36" s="208">
        <v>0</v>
      </c>
      <c r="E36" s="208">
        <v>0</v>
      </c>
      <c r="F36" s="208">
        <v>0</v>
      </c>
      <c r="G36" s="209">
        <v>0</v>
      </c>
    </row>
    <row r="37" spans="1:7" ht="17.25" customHeight="1">
      <c r="A37" s="207" t="s">
        <v>106</v>
      </c>
      <c r="B37" s="208">
        <v>0</v>
      </c>
      <c r="C37" s="208">
        <v>0</v>
      </c>
      <c r="D37" s="208">
        <v>0</v>
      </c>
      <c r="E37" s="208">
        <v>0</v>
      </c>
      <c r="F37" s="208">
        <v>0</v>
      </c>
      <c r="G37" s="209">
        <v>0</v>
      </c>
    </row>
    <row r="38" spans="1:7" ht="17.25" customHeight="1">
      <c r="A38" s="207" t="s">
        <v>315</v>
      </c>
      <c r="B38" s="208">
        <v>0</v>
      </c>
      <c r="C38" s="208">
        <v>0</v>
      </c>
      <c r="D38" s="208">
        <v>0</v>
      </c>
      <c r="E38" s="208">
        <v>0</v>
      </c>
      <c r="F38" s="208">
        <v>0</v>
      </c>
      <c r="G38" s="209">
        <v>0</v>
      </c>
    </row>
    <row r="39" spans="1:7" ht="17.25" customHeight="1">
      <c r="A39" s="207" t="s">
        <v>316</v>
      </c>
      <c r="B39" s="208">
        <v>0</v>
      </c>
      <c r="C39" s="208">
        <v>0</v>
      </c>
      <c r="D39" s="208">
        <v>0</v>
      </c>
      <c r="E39" s="208">
        <v>0</v>
      </c>
      <c r="F39" s="208">
        <v>0</v>
      </c>
      <c r="G39" s="209">
        <v>0</v>
      </c>
    </row>
    <row r="40" spans="1:7" ht="17.25" customHeight="1">
      <c r="A40" s="207" t="s">
        <v>218</v>
      </c>
      <c r="B40" s="208">
        <v>0</v>
      </c>
      <c r="C40" s="208">
        <v>0</v>
      </c>
      <c r="D40" s="208">
        <v>0</v>
      </c>
      <c r="E40" s="208">
        <v>0</v>
      </c>
      <c r="F40" s="208">
        <v>0</v>
      </c>
      <c r="G40" s="209">
        <v>0</v>
      </c>
    </row>
    <row r="41" spans="1:7" ht="17.25" customHeight="1">
      <c r="A41" s="207" t="s">
        <v>219</v>
      </c>
      <c r="B41" s="208">
        <v>0</v>
      </c>
      <c r="C41" s="208">
        <v>0</v>
      </c>
      <c r="D41" s="208">
        <v>0</v>
      </c>
      <c r="E41" s="208">
        <v>0</v>
      </c>
      <c r="F41" s="208">
        <v>0</v>
      </c>
      <c r="G41" s="209">
        <v>0</v>
      </c>
    </row>
    <row r="42" spans="1:7" ht="17.25" customHeight="1">
      <c r="A42" s="194" t="s">
        <v>317</v>
      </c>
      <c r="B42" s="197">
        <v>420294626</v>
      </c>
      <c r="C42" s="197">
        <v>3519698</v>
      </c>
      <c r="D42" s="197">
        <v>423814324</v>
      </c>
      <c r="E42" s="197">
        <v>202885143</v>
      </c>
      <c r="F42" s="197">
        <v>201555969</v>
      </c>
      <c r="G42" s="198">
        <v>-218738657</v>
      </c>
    </row>
    <row r="43" spans="1:7" ht="17.25" customHeight="1">
      <c r="A43" s="207" t="s">
        <v>216</v>
      </c>
      <c r="B43" s="208">
        <v>0</v>
      </c>
      <c r="C43" s="208">
        <v>0</v>
      </c>
      <c r="D43" s="208">
        <v>0</v>
      </c>
      <c r="E43" s="208">
        <v>0</v>
      </c>
      <c r="F43" s="208">
        <v>0</v>
      </c>
      <c r="G43" s="209">
        <v>0</v>
      </c>
    </row>
    <row r="44" spans="1:7" ht="17.25" customHeight="1">
      <c r="A44" s="207" t="s">
        <v>315</v>
      </c>
      <c r="B44" s="210">
        <v>135495</v>
      </c>
      <c r="C44" s="210">
        <v>634084</v>
      </c>
      <c r="D44" s="210">
        <v>769579</v>
      </c>
      <c r="E44" s="210">
        <v>539443</v>
      </c>
      <c r="F44" s="210">
        <v>539443</v>
      </c>
      <c r="G44" s="211">
        <v>403948</v>
      </c>
    </row>
    <row r="45" spans="1:7" ht="17.25" customHeight="1">
      <c r="A45" s="207" t="s">
        <v>318</v>
      </c>
      <c r="B45" s="210">
        <v>72864505</v>
      </c>
      <c r="C45" s="210">
        <v>-634084</v>
      </c>
      <c r="D45" s="210">
        <v>72230421</v>
      </c>
      <c r="E45" s="210">
        <v>47653336</v>
      </c>
      <c r="F45" s="210">
        <v>46324162</v>
      </c>
      <c r="G45" s="211">
        <v>-26540343</v>
      </c>
    </row>
    <row r="46" spans="1:7" ht="17.25" customHeight="1">
      <c r="A46" s="207" t="s">
        <v>219</v>
      </c>
      <c r="B46" s="210">
        <v>347294626</v>
      </c>
      <c r="C46" s="210">
        <v>3519698</v>
      </c>
      <c r="D46" s="210">
        <v>350814324</v>
      </c>
      <c r="E46" s="210">
        <v>154692364</v>
      </c>
      <c r="F46" s="210">
        <v>154692364</v>
      </c>
      <c r="G46" s="211">
        <v>-192602262</v>
      </c>
    </row>
    <row r="47" spans="1:7" ht="17.25" customHeight="1">
      <c r="A47" s="194" t="s">
        <v>224</v>
      </c>
      <c r="B47" s="195">
        <v>0</v>
      </c>
      <c r="C47" s="195">
        <v>0</v>
      </c>
      <c r="D47" s="195">
        <v>0</v>
      </c>
      <c r="E47" s="195">
        <v>0</v>
      </c>
      <c r="F47" s="195">
        <v>0</v>
      </c>
      <c r="G47" s="196">
        <v>0</v>
      </c>
    </row>
    <row r="48" spans="1:7" ht="17.25" customHeight="1">
      <c r="A48" s="207" t="s">
        <v>220</v>
      </c>
      <c r="B48" s="208">
        <v>0</v>
      </c>
      <c r="C48" s="208">
        <v>0</v>
      </c>
      <c r="D48" s="208">
        <v>0</v>
      </c>
      <c r="E48" s="208">
        <v>0</v>
      </c>
      <c r="F48" s="208">
        <v>0</v>
      </c>
      <c r="G48" s="209">
        <v>0</v>
      </c>
    </row>
    <row r="49" spans="1:7" ht="17.25" customHeight="1">
      <c r="A49" s="199"/>
      <c r="B49" s="200"/>
      <c r="C49" s="200"/>
      <c r="D49" s="200"/>
      <c r="E49" s="200"/>
      <c r="F49" s="200"/>
      <c r="G49" s="201"/>
    </row>
    <row r="50" spans="1:7" ht="17.25" customHeight="1">
      <c r="A50" s="202" t="s">
        <v>11</v>
      </c>
      <c r="B50" s="203">
        <v>420294626</v>
      </c>
      <c r="C50" s="203">
        <v>3519698</v>
      </c>
      <c r="D50" s="203">
        <v>423814324</v>
      </c>
      <c r="E50" s="203">
        <v>202885143</v>
      </c>
      <c r="F50" s="203">
        <v>201555969</v>
      </c>
      <c r="G50" s="328">
        <v>-218738657</v>
      </c>
    </row>
    <row r="51" spans="1:7" ht="17.25" customHeight="1">
      <c r="A51" s="204"/>
      <c r="B51" s="192"/>
      <c r="C51" s="192"/>
      <c r="D51" s="193"/>
      <c r="E51" s="330" t="s">
        <v>221</v>
      </c>
      <c r="F51" s="331"/>
      <c r="G51" s="329"/>
    </row>
    <row r="52" spans="1:7" ht="17.25" customHeight="1">
      <c r="A52" s="205"/>
      <c r="B52" s="206"/>
      <c r="C52" s="206"/>
      <c r="D52" s="206"/>
      <c r="E52" s="334"/>
      <c r="F52" s="334"/>
      <c r="G52" s="192"/>
    </row>
    <row r="53" spans="1:7" ht="17.25" customHeight="1">
      <c r="A53" s="212" t="s">
        <v>225</v>
      </c>
    </row>
    <row r="54" spans="1:7" ht="17.25" customHeight="1">
      <c r="A54" s="212" t="s">
        <v>226</v>
      </c>
    </row>
    <row r="55" spans="1:7" ht="17.25" customHeight="1">
      <c r="A55" s="212" t="s">
        <v>227</v>
      </c>
    </row>
    <row r="56" spans="1:7">
      <c r="A56" s="213"/>
    </row>
    <row r="57" spans="1:7">
      <c r="A57" s="213"/>
    </row>
    <row r="58" spans="1:7" ht="15.75" customHeight="1">
      <c r="A58" s="214" t="s">
        <v>197</v>
      </c>
      <c r="B58" s="214" t="s">
        <v>198</v>
      </c>
      <c r="C58" s="332" t="s">
        <v>199</v>
      </c>
      <c r="D58" s="332"/>
      <c r="E58" s="332"/>
      <c r="F58" s="332"/>
    </row>
    <row r="59" spans="1:7" ht="10.7" customHeight="1">
      <c r="A59" s="215" t="s">
        <v>200</v>
      </c>
      <c r="B59" s="215" t="s">
        <v>201</v>
      </c>
      <c r="C59" s="333"/>
      <c r="D59" s="333"/>
      <c r="E59" s="333"/>
      <c r="F59" s="333"/>
    </row>
  </sheetData>
  <mergeCells count="20">
    <mergeCell ref="C58:F59"/>
    <mergeCell ref="A29:A31"/>
    <mergeCell ref="B29:F29"/>
    <mergeCell ref="G29:G30"/>
    <mergeCell ref="G50:G51"/>
    <mergeCell ref="E51:F51"/>
    <mergeCell ref="E52:F52"/>
    <mergeCell ref="E28:F28"/>
    <mergeCell ref="A1:A6"/>
    <mergeCell ref="B1:G1"/>
    <mergeCell ref="B2:G2"/>
    <mergeCell ref="B3:G3"/>
    <mergeCell ref="B4:G4"/>
    <mergeCell ref="B5:G5"/>
    <mergeCell ref="B6:G6"/>
    <mergeCell ref="A11:A13"/>
    <mergeCell ref="B11:F11"/>
    <mergeCell ref="G11:G12"/>
    <mergeCell ref="G26:G27"/>
    <mergeCell ref="E27:F27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workbookViewId="0">
      <selection activeCell="E87" sqref="E87"/>
    </sheetView>
  </sheetViews>
  <sheetFormatPr baseColWidth="10" defaultRowHeight="15"/>
  <cols>
    <col min="1" max="1" width="45.7109375" style="188" bestFit="1" customWidth="1"/>
    <col min="2" max="2" width="26" style="188" bestFit="1" customWidth="1"/>
    <col min="3" max="3" width="41.7109375" style="188" customWidth="1"/>
    <col min="4" max="4" width="16" style="188" customWidth="1"/>
    <col min="5" max="5" width="16.140625" style="188" customWidth="1"/>
    <col min="6" max="6" width="16" style="188" customWidth="1"/>
    <col min="7" max="7" width="10.7109375" style="188" customWidth="1"/>
    <col min="8" max="16384" width="11.42578125" style="188"/>
  </cols>
  <sheetData>
    <row r="1" spans="1:7" ht="15" customHeight="1">
      <c r="A1" s="316"/>
      <c r="B1" s="318" t="s">
        <v>118</v>
      </c>
      <c r="C1" s="318"/>
      <c r="D1" s="318"/>
      <c r="E1" s="318"/>
      <c r="F1" s="318"/>
      <c r="G1" s="318"/>
    </row>
    <row r="2" spans="1:7" ht="15" customHeight="1">
      <c r="A2" s="316"/>
      <c r="B2" s="336"/>
      <c r="C2" s="336"/>
      <c r="D2" s="336"/>
      <c r="E2" s="336"/>
      <c r="F2" s="336"/>
      <c r="G2" s="336"/>
    </row>
    <row r="3" spans="1:7" ht="15" customHeight="1">
      <c r="A3" s="316"/>
      <c r="B3" s="318" t="s">
        <v>119</v>
      </c>
      <c r="C3" s="318"/>
      <c r="D3" s="318"/>
      <c r="E3" s="318"/>
      <c r="F3" s="318"/>
      <c r="G3" s="318"/>
    </row>
    <row r="4" spans="1:7" ht="15" customHeight="1">
      <c r="A4" s="316"/>
      <c r="B4" s="318" t="s">
        <v>120</v>
      </c>
      <c r="C4" s="318"/>
      <c r="D4" s="318"/>
      <c r="E4" s="318"/>
      <c r="F4" s="318"/>
      <c r="G4" s="318"/>
    </row>
    <row r="5" spans="1:7" ht="15" customHeight="1">
      <c r="A5" s="316"/>
      <c r="B5" s="318" t="s">
        <v>121</v>
      </c>
      <c r="C5" s="318"/>
      <c r="D5" s="318"/>
      <c r="E5" s="318"/>
      <c r="F5" s="318"/>
      <c r="G5" s="318"/>
    </row>
    <row r="6" spans="1:7" ht="15" customHeight="1">
      <c r="A6" s="316"/>
      <c r="B6" s="318" t="s">
        <v>319</v>
      </c>
      <c r="C6" s="318"/>
      <c r="D6" s="318"/>
      <c r="E6" s="318"/>
      <c r="F6" s="318"/>
      <c r="G6" s="318"/>
    </row>
    <row r="7" spans="1:7" ht="15" customHeight="1">
      <c r="A7" s="317"/>
      <c r="B7" s="319" t="s">
        <v>55</v>
      </c>
      <c r="C7" s="319"/>
      <c r="D7" s="319"/>
      <c r="E7" s="319"/>
      <c r="F7" s="319"/>
      <c r="G7" s="319"/>
    </row>
    <row r="8" spans="1:7">
      <c r="A8" s="216"/>
    </row>
    <row r="9" spans="1:7">
      <c r="A9" s="216"/>
    </row>
    <row r="10" spans="1:7">
      <c r="A10" s="216"/>
    </row>
    <row r="11" spans="1:7">
      <c r="A11" s="216"/>
    </row>
    <row r="12" spans="1:7" ht="15.6" customHeight="1">
      <c r="A12" s="326" t="s">
        <v>103</v>
      </c>
      <c r="B12" s="323" t="s">
        <v>109</v>
      </c>
      <c r="C12" s="324"/>
      <c r="D12" s="324"/>
      <c r="E12" s="324"/>
      <c r="F12" s="325"/>
      <c r="G12" s="326" t="s">
        <v>110</v>
      </c>
    </row>
    <row r="13" spans="1:7" ht="15.6" customHeight="1">
      <c r="A13" s="335"/>
      <c r="B13" s="190" t="s">
        <v>111</v>
      </c>
      <c r="C13" s="190" t="s">
        <v>122</v>
      </c>
      <c r="D13" s="190" t="s">
        <v>112</v>
      </c>
      <c r="E13" s="190" t="s">
        <v>113</v>
      </c>
      <c r="F13" s="190" t="s">
        <v>114</v>
      </c>
      <c r="G13" s="327"/>
    </row>
    <row r="14" spans="1:7" ht="15.6" customHeight="1">
      <c r="A14" s="327"/>
      <c r="B14" s="190">
        <v>1</v>
      </c>
      <c r="C14" s="190">
        <v>2</v>
      </c>
      <c r="D14" s="190" t="s">
        <v>123</v>
      </c>
      <c r="E14" s="190">
        <v>4</v>
      </c>
      <c r="F14" s="190">
        <v>5</v>
      </c>
      <c r="G14" s="190" t="s">
        <v>124</v>
      </c>
    </row>
    <row r="15" spans="1:7" ht="24.2" customHeight="1">
      <c r="A15" s="217" t="s">
        <v>125</v>
      </c>
      <c r="B15" s="218">
        <v>300110210</v>
      </c>
      <c r="C15" s="219">
        <v>0</v>
      </c>
      <c r="D15" s="218">
        <v>300110210</v>
      </c>
      <c r="E15" s="218">
        <v>125254024</v>
      </c>
      <c r="F15" s="218">
        <v>125254024</v>
      </c>
      <c r="G15" s="220">
        <v>174856186</v>
      </c>
    </row>
    <row r="16" spans="1:7" ht="24.2" customHeight="1">
      <c r="A16" s="221" t="s">
        <v>126</v>
      </c>
      <c r="B16" s="222">
        <v>152703852</v>
      </c>
      <c r="C16" s="222">
        <v>1227201</v>
      </c>
      <c r="D16" s="222">
        <v>153931053</v>
      </c>
      <c r="E16" s="222">
        <v>76466622</v>
      </c>
      <c r="F16" s="222">
        <v>76466622</v>
      </c>
      <c r="G16" s="223">
        <v>77464430</v>
      </c>
    </row>
    <row r="17" spans="1:7" ht="24.2" customHeight="1">
      <c r="A17" s="221" t="s">
        <v>127</v>
      </c>
      <c r="B17" s="222">
        <v>4881530</v>
      </c>
      <c r="C17" s="224">
        <v>0</v>
      </c>
      <c r="D17" s="222">
        <v>4881530</v>
      </c>
      <c r="E17" s="222">
        <v>2112978</v>
      </c>
      <c r="F17" s="222">
        <v>2112978</v>
      </c>
      <c r="G17" s="223">
        <v>2768552</v>
      </c>
    </row>
    <row r="18" spans="1:7" ht="24.2" customHeight="1">
      <c r="A18" s="221" t="s">
        <v>128</v>
      </c>
      <c r="B18" s="222">
        <v>53260816</v>
      </c>
      <c r="C18" s="222">
        <v>488907</v>
      </c>
      <c r="D18" s="222">
        <v>53749723</v>
      </c>
      <c r="E18" s="222">
        <v>8526071</v>
      </c>
      <c r="F18" s="222">
        <v>8526071</v>
      </c>
      <c r="G18" s="223">
        <v>45223652</v>
      </c>
    </row>
    <row r="19" spans="1:7" ht="24.2" customHeight="1">
      <c r="A19" s="221" t="s">
        <v>129</v>
      </c>
      <c r="B19" s="222">
        <v>32950785</v>
      </c>
      <c r="C19" s="222">
        <v>710976</v>
      </c>
      <c r="D19" s="222">
        <v>33661761</v>
      </c>
      <c r="E19" s="222">
        <v>18454354</v>
      </c>
      <c r="F19" s="222">
        <v>18454354</v>
      </c>
      <c r="G19" s="223">
        <v>15207406</v>
      </c>
    </row>
    <row r="20" spans="1:7" ht="24.2" customHeight="1">
      <c r="A20" s="221" t="s">
        <v>130</v>
      </c>
      <c r="B20" s="222">
        <v>49428109</v>
      </c>
      <c r="C20" s="222">
        <v>-2427084</v>
      </c>
      <c r="D20" s="222">
        <v>47001025</v>
      </c>
      <c r="E20" s="222">
        <v>17067364</v>
      </c>
      <c r="F20" s="222">
        <v>17067364</v>
      </c>
      <c r="G20" s="223">
        <v>29933661</v>
      </c>
    </row>
    <row r="21" spans="1:7" ht="24.2" customHeight="1">
      <c r="A21" s="221" t="s">
        <v>131</v>
      </c>
      <c r="B21" s="224">
        <v>0</v>
      </c>
      <c r="C21" s="224">
        <v>0</v>
      </c>
      <c r="D21" s="224">
        <v>0</v>
      </c>
      <c r="E21" s="224">
        <v>0</v>
      </c>
      <c r="F21" s="224">
        <v>0</v>
      </c>
      <c r="G21" s="225">
        <v>0</v>
      </c>
    </row>
    <row r="22" spans="1:7" ht="24.2" customHeight="1">
      <c r="A22" s="221" t="s">
        <v>132</v>
      </c>
      <c r="B22" s="222">
        <v>6885118</v>
      </c>
      <c r="C22" s="224">
        <v>0</v>
      </c>
      <c r="D22" s="222">
        <v>6885118</v>
      </c>
      <c r="E22" s="222">
        <v>2626634</v>
      </c>
      <c r="F22" s="222">
        <v>2626634</v>
      </c>
      <c r="G22" s="223">
        <v>4258484</v>
      </c>
    </row>
    <row r="23" spans="1:7" ht="24.2" customHeight="1">
      <c r="A23" s="217" t="s">
        <v>133</v>
      </c>
      <c r="B23" s="218">
        <v>3958539</v>
      </c>
      <c r="C23" s="218">
        <v>2310536</v>
      </c>
      <c r="D23" s="218">
        <v>6269075</v>
      </c>
      <c r="E23" s="218">
        <v>1792503</v>
      </c>
      <c r="F23" s="218">
        <v>1792503</v>
      </c>
      <c r="G23" s="220">
        <v>4476572</v>
      </c>
    </row>
    <row r="24" spans="1:7" ht="24.2" customHeight="1">
      <c r="A24" s="221" t="s">
        <v>134</v>
      </c>
      <c r="B24" s="222">
        <v>1442153</v>
      </c>
      <c r="C24" s="222">
        <v>378065</v>
      </c>
      <c r="D24" s="222">
        <v>1820218</v>
      </c>
      <c r="E24" s="222">
        <v>528977</v>
      </c>
      <c r="F24" s="222">
        <v>528977</v>
      </c>
      <c r="G24" s="223">
        <v>1291241</v>
      </c>
    </row>
    <row r="25" spans="1:7" ht="24.2" customHeight="1">
      <c r="A25" s="221" t="s">
        <v>135</v>
      </c>
      <c r="B25" s="222">
        <v>194699</v>
      </c>
      <c r="C25" s="222">
        <v>204572</v>
      </c>
      <c r="D25" s="222">
        <v>399271</v>
      </c>
      <c r="E25" s="222">
        <v>184290</v>
      </c>
      <c r="F25" s="222">
        <v>184290</v>
      </c>
      <c r="G25" s="223">
        <v>214980</v>
      </c>
    </row>
    <row r="26" spans="1:7" ht="24.2" customHeight="1">
      <c r="A26" s="221" t="s">
        <v>136</v>
      </c>
      <c r="B26" s="224">
        <v>0</v>
      </c>
      <c r="C26" s="224">
        <v>0</v>
      </c>
      <c r="D26" s="224">
        <v>0</v>
      </c>
      <c r="E26" s="224">
        <v>0</v>
      </c>
      <c r="F26" s="224">
        <v>0</v>
      </c>
      <c r="G26" s="225">
        <v>0</v>
      </c>
    </row>
    <row r="27" spans="1:7" ht="24.2" customHeight="1">
      <c r="A27" s="221" t="s">
        <v>137</v>
      </c>
      <c r="B27" s="222">
        <v>282643</v>
      </c>
      <c r="C27" s="222">
        <v>1347121</v>
      </c>
      <c r="D27" s="222">
        <v>1629764</v>
      </c>
      <c r="E27" s="222">
        <v>396200</v>
      </c>
      <c r="F27" s="222">
        <v>396200</v>
      </c>
      <c r="G27" s="223">
        <v>1233564</v>
      </c>
    </row>
    <row r="28" spans="1:7" ht="24.2" customHeight="1">
      <c r="A28" s="221" t="s">
        <v>138</v>
      </c>
      <c r="B28" s="222">
        <v>308125</v>
      </c>
      <c r="C28" s="222">
        <v>111070</v>
      </c>
      <c r="D28" s="222">
        <v>419195</v>
      </c>
      <c r="E28" s="222">
        <v>115606</v>
      </c>
      <c r="F28" s="222">
        <v>115606</v>
      </c>
      <c r="G28" s="223">
        <v>303588</v>
      </c>
    </row>
    <row r="29" spans="1:7" ht="24.2" customHeight="1">
      <c r="A29" s="221" t="s">
        <v>139</v>
      </c>
      <c r="B29" s="222">
        <v>455000</v>
      </c>
      <c r="C29" s="222">
        <v>-115365</v>
      </c>
      <c r="D29" s="222">
        <v>339635</v>
      </c>
      <c r="E29" s="222">
        <v>108999</v>
      </c>
      <c r="F29" s="222">
        <v>108999</v>
      </c>
      <c r="G29" s="223">
        <v>230637</v>
      </c>
    </row>
    <row r="30" spans="1:7" ht="24.2" customHeight="1">
      <c r="A30" s="221" t="s">
        <v>140</v>
      </c>
      <c r="B30" s="222">
        <v>1063789</v>
      </c>
      <c r="C30" s="222">
        <v>244262</v>
      </c>
      <c r="D30" s="222">
        <v>1308051</v>
      </c>
      <c r="E30" s="222">
        <v>327793</v>
      </c>
      <c r="F30" s="222">
        <v>327793</v>
      </c>
      <c r="G30" s="223">
        <v>980258</v>
      </c>
    </row>
    <row r="31" spans="1:7" ht="24.2" customHeight="1">
      <c r="A31" s="221" t="s">
        <v>141</v>
      </c>
      <c r="B31" s="224">
        <v>0</v>
      </c>
      <c r="C31" s="224">
        <v>0</v>
      </c>
      <c r="D31" s="224">
        <v>0</v>
      </c>
      <c r="E31" s="224">
        <v>0</v>
      </c>
      <c r="F31" s="224">
        <v>0</v>
      </c>
      <c r="G31" s="225">
        <v>0</v>
      </c>
    </row>
    <row r="32" spans="1:7" ht="24.2" customHeight="1">
      <c r="A32" s="221" t="s">
        <v>142</v>
      </c>
      <c r="B32" s="222">
        <v>212130</v>
      </c>
      <c r="C32" s="222">
        <v>140810</v>
      </c>
      <c r="D32" s="222">
        <v>352940</v>
      </c>
      <c r="E32" s="222">
        <v>130637</v>
      </c>
      <c r="F32" s="222">
        <v>130637</v>
      </c>
      <c r="G32" s="223">
        <v>222303</v>
      </c>
    </row>
    <row r="33" spans="1:7" ht="24.2" customHeight="1">
      <c r="A33" s="217" t="s">
        <v>143</v>
      </c>
      <c r="B33" s="218">
        <v>61818169</v>
      </c>
      <c r="C33" s="218">
        <v>150888</v>
      </c>
      <c r="D33" s="218">
        <v>61969057</v>
      </c>
      <c r="E33" s="218">
        <v>29185936</v>
      </c>
      <c r="F33" s="218">
        <v>29185936</v>
      </c>
      <c r="G33" s="220">
        <v>32783121</v>
      </c>
    </row>
    <row r="34" spans="1:7" ht="24.2" customHeight="1">
      <c r="A34" s="221" t="s">
        <v>144</v>
      </c>
      <c r="B34" s="222">
        <v>7036483</v>
      </c>
      <c r="C34" s="222">
        <v>1109317</v>
      </c>
      <c r="D34" s="222">
        <v>8145800</v>
      </c>
      <c r="E34" s="222">
        <v>2988950</v>
      </c>
      <c r="F34" s="222">
        <v>2988950</v>
      </c>
      <c r="G34" s="223">
        <v>5156850</v>
      </c>
    </row>
    <row r="35" spans="1:7" ht="24.2" customHeight="1">
      <c r="A35" s="221" t="s">
        <v>145</v>
      </c>
      <c r="B35" s="222">
        <v>4580000</v>
      </c>
      <c r="C35" s="222">
        <v>-1460893</v>
      </c>
      <c r="D35" s="222">
        <v>3119107</v>
      </c>
      <c r="E35" s="222">
        <v>1156058</v>
      </c>
      <c r="F35" s="222">
        <v>1156058</v>
      </c>
      <c r="G35" s="223">
        <v>1963049</v>
      </c>
    </row>
    <row r="36" spans="1:7" ht="24.2" customHeight="1">
      <c r="A36" s="221" t="s">
        <v>146</v>
      </c>
      <c r="B36" s="222">
        <v>24656152</v>
      </c>
      <c r="C36" s="222">
        <v>2336229</v>
      </c>
      <c r="D36" s="222">
        <v>26992381</v>
      </c>
      <c r="E36" s="222">
        <v>12583207</v>
      </c>
      <c r="F36" s="222">
        <v>12583207</v>
      </c>
      <c r="G36" s="223">
        <v>14409173</v>
      </c>
    </row>
    <row r="37" spans="1:7" ht="24.2" customHeight="1">
      <c r="A37" s="221" t="s">
        <v>147</v>
      </c>
      <c r="B37" s="222">
        <v>1644687</v>
      </c>
      <c r="C37" s="222">
        <v>-180518</v>
      </c>
      <c r="D37" s="222">
        <v>1464169</v>
      </c>
      <c r="E37" s="222">
        <v>933854</v>
      </c>
      <c r="F37" s="222">
        <v>933854</v>
      </c>
      <c r="G37" s="223">
        <v>530315</v>
      </c>
    </row>
    <row r="38" spans="1:7" ht="24.2" customHeight="1">
      <c r="A38" s="221" t="s">
        <v>148</v>
      </c>
      <c r="B38" s="222">
        <v>12587150</v>
      </c>
      <c r="C38" s="222">
        <v>-495926</v>
      </c>
      <c r="D38" s="222">
        <v>12091224</v>
      </c>
      <c r="E38" s="222">
        <v>5910502</v>
      </c>
      <c r="F38" s="222">
        <v>5910502</v>
      </c>
      <c r="G38" s="223">
        <v>6180722</v>
      </c>
    </row>
    <row r="39" spans="1:7" ht="24.2" customHeight="1">
      <c r="A39" s="221" t="s">
        <v>149</v>
      </c>
      <c r="B39" s="222">
        <v>210000</v>
      </c>
      <c r="C39" s="222">
        <v>-4840</v>
      </c>
      <c r="D39" s="222">
        <v>205160</v>
      </c>
      <c r="E39" s="222">
        <v>30160</v>
      </c>
      <c r="F39" s="222">
        <v>30160</v>
      </c>
      <c r="G39" s="223">
        <v>175000</v>
      </c>
    </row>
    <row r="40" spans="1:7" ht="24.2" customHeight="1">
      <c r="A40" s="221" t="s">
        <v>150</v>
      </c>
      <c r="B40" s="222">
        <v>1747877</v>
      </c>
      <c r="C40" s="222">
        <v>-145589</v>
      </c>
      <c r="D40" s="222">
        <v>1602288</v>
      </c>
      <c r="E40" s="222">
        <v>472294</v>
      </c>
      <c r="F40" s="222">
        <v>472294</v>
      </c>
      <c r="G40" s="223">
        <v>1129995</v>
      </c>
    </row>
    <row r="41" spans="1:7" ht="24.2" customHeight="1">
      <c r="A41" s="221" t="s">
        <v>151</v>
      </c>
      <c r="B41" s="222">
        <v>2836903</v>
      </c>
      <c r="C41" s="222">
        <v>243151</v>
      </c>
      <c r="D41" s="222">
        <v>3080054</v>
      </c>
      <c r="E41" s="222">
        <v>1299842</v>
      </c>
      <c r="F41" s="222">
        <v>1299842</v>
      </c>
      <c r="G41" s="223">
        <v>1780212</v>
      </c>
    </row>
    <row r="42" spans="1:7" ht="24.2" customHeight="1">
      <c r="A42" s="221" t="s">
        <v>152</v>
      </c>
      <c r="B42" s="222">
        <v>6518917</v>
      </c>
      <c r="C42" s="222">
        <v>-1250043</v>
      </c>
      <c r="D42" s="222">
        <v>5268874</v>
      </c>
      <c r="E42" s="222">
        <v>3811069</v>
      </c>
      <c r="F42" s="222">
        <v>3811069</v>
      </c>
      <c r="G42" s="223">
        <v>1457805</v>
      </c>
    </row>
    <row r="43" spans="1:7" ht="24.2" customHeight="1">
      <c r="A43" s="217" t="s">
        <v>153</v>
      </c>
      <c r="B43" s="218">
        <v>48991151</v>
      </c>
      <c r="C43" s="218">
        <v>2199600</v>
      </c>
      <c r="D43" s="218">
        <v>51190751</v>
      </c>
      <c r="E43" s="218">
        <v>25580123</v>
      </c>
      <c r="F43" s="218">
        <v>25580123</v>
      </c>
      <c r="G43" s="220">
        <v>25610627</v>
      </c>
    </row>
    <row r="44" spans="1:7" ht="24.2" customHeight="1">
      <c r="A44" s="221" t="s">
        <v>154</v>
      </c>
      <c r="B44" s="224">
        <v>0</v>
      </c>
      <c r="C44" s="224">
        <v>0</v>
      </c>
      <c r="D44" s="224">
        <v>0</v>
      </c>
      <c r="E44" s="224">
        <v>0</v>
      </c>
      <c r="F44" s="224">
        <v>0</v>
      </c>
      <c r="G44" s="225">
        <v>0</v>
      </c>
    </row>
    <row r="45" spans="1:7" ht="24.2" customHeight="1">
      <c r="A45" s="221" t="s">
        <v>155</v>
      </c>
      <c r="B45" s="224">
        <v>0</v>
      </c>
      <c r="C45" s="224">
        <v>0</v>
      </c>
      <c r="D45" s="224">
        <v>0</v>
      </c>
      <c r="E45" s="224">
        <v>0</v>
      </c>
      <c r="F45" s="224">
        <v>0</v>
      </c>
      <c r="G45" s="225">
        <v>0</v>
      </c>
    </row>
    <row r="46" spans="1:7" ht="24.2" customHeight="1">
      <c r="A46" s="221" t="s">
        <v>156</v>
      </c>
      <c r="B46" s="224">
        <v>0</v>
      </c>
      <c r="C46" s="224">
        <v>0</v>
      </c>
      <c r="D46" s="224">
        <v>0</v>
      </c>
      <c r="E46" s="224">
        <v>0</v>
      </c>
      <c r="F46" s="224">
        <v>0</v>
      </c>
      <c r="G46" s="225">
        <v>0</v>
      </c>
    </row>
    <row r="47" spans="1:7" ht="24.2" customHeight="1">
      <c r="A47" s="221" t="s">
        <v>157</v>
      </c>
      <c r="B47" s="222">
        <v>11995000</v>
      </c>
      <c r="C47" s="222">
        <v>267807</v>
      </c>
      <c r="D47" s="222">
        <v>12262807</v>
      </c>
      <c r="E47" s="222">
        <v>7045736</v>
      </c>
      <c r="F47" s="222">
        <v>7045736</v>
      </c>
      <c r="G47" s="223">
        <v>5217071</v>
      </c>
    </row>
    <row r="48" spans="1:7" ht="24.2" customHeight="1">
      <c r="A48" s="221" t="s">
        <v>158</v>
      </c>
      <c r="B48" s="222">
        <v>36996151</v>
      </c>
      <c r="C48" s="222">
        <v>1931792</v>
      </c>
      <c r="D48" s="222">
        <v>38927943</v>
      </c>
      <c r="E48" s="222">
        <v>18534387</v>
      </c>
      <c r="F48" s="222">
        <v>18534387</v>
      </c>
      <c r="G48" s="223">
        <v>20393556</v>
      </c>
    </row>
    <row r="49" spans="1:7" ht="24.2" customHeight="1">
      <c r="A49" s="221" t="s">
        <v>159</v>
      </c>
      <c r="B49" s="224">
        <v>0</v>
      </c>
      <c r="C49" s="224">
        <v>0</v>
      </c>
      <c r="D49" s="224">
        <v>0</v>
      </c>
      <c r="E49" s="224">
        <v>0</v>
      </c>
      <c r="F49" s="224">
        <v>0</v>
      </c>
      <c r="G49" s="225">
        <v>0</v>
      </c>
    </row>
    <row r="50" spans="1:7" ht="24.2" customHeight="1">
      <c r="A50" s="221" t="s">
        <v>160</v>
      </c>
      <c r="B50" s="224">
        <v>0</v>
      </c>
      <c r="C50" s="224">
        <v>0</v>
      </c>
      <c r="D50" s="224">
        <v>0</v>
      </c>
      <c r="E50" s="224">
        <v>0</v>
      </c>
      <c r="F50" s="224">
        <v>0</v>
      </c>
      <c r="G50" s="225">
        <v>0</v>
      </c>
    </row>
    <row r="51" spans="1:7" ht="24.2" customHeight="1">
      <c r="A51" s="221" t="s">
        <v>161</v>
      </c>
      <c r="B51" s="224">
        <v>0</v>
      </c>
      <c r="C51" s="224">
        <v>0</v>
      </c>
      <c r="D51" s="224">
        <v>0</v>
      </c>
      <c r="E51" s="224">
        <v>0</v>
      </c>
      <c r="F51" s="224">
        <v>0</v>
      </c>
      <c r="G51" s="225">
        <v>0</v>
      </c>
    </row>
    <row r="52" spans="1:7" ht="24.2" customHeight="1">
      <c r="A52" s="221" t="s">
        <v>162</v>
      </c>
      <c r="B52" s="224">
        <v>0</v>
      </c>
      <c r="C52" s="224">
        <v>0</v>
      </c>
      <c r="D52" s="224">
        <v>0</v>
      </c>
      <c r="E52" s="224">
        <v>0</v>
      </c>
      <c r="F52" s="224">
        <v>0</v>
      </c>
      <c r="G52" s="225">
        <v>0</v>
      </c>
    </row>
    <row r="53" spans="1:7" ht="24.2" customHeight="1">
      <c r="A53" s="217" t="s">
        <v>163</v>
      </c>
      <c r="B53" s="218">
        <v>5416557</v>
      </c>
      <c r="C53" s="218">
        <v>79082</v>
      </c>
      <c r="D53" s="218">
        <v>5495639</v>
      </c>
      <c r="E53" s="218">
        <v>1506519</v>
      </c>
      <c r="F53" s="218">
        <v>1506519</v>
      </c>
      <c r="G53" s="220">
        <v>3989120</v>
      </c>
    </row>
    <row r="54" spans="1:7" ht="24.2" customHeight="1">
      <c r="A54" s="221" t="s">
        <v>164</v>
      </c>
      <c r="B54" s="222">
        <v>3588425</v>
      </c>
      <c r="C54" s="222">
        <v>118617</v>
      </c>
      <c r="D54" s="222">
        <v>3707042</v>
      </c>
      <c r="E54" s="222">
        <v>105425</v>
      </c>
      <c r="F54" s="222">
        <v>105425</v>
      </c>
      <c r="G54" s="223">
        <v>3601618</v>
      </c>
    </row>
    <row r="55" spans="1:7" ht="24.2" customHeight="1">
      <c r="A55" s="221" t="s">
        <v>165</v>
      </c>
      <c r="B55" s="222">
        <v>1680000</v>
      </c>
      <c r="C55" s="222">
        <v>-68497</v>
      </c>
      <c r="D55" s="222">
        <v>1611503</v>
      </c>
      <c r="E55" s="222">
        <v>1401094</v>
      </c>
      <c r="F55" s="222">
        <v>1401094</v>
      </c>
      <c r="G55" s="223">
        <v>210409</v>
      </c>
    </row>
    <row r="56" spans="1:7" ht="24.2" customHeight="1">
      <c r="A56" s="221" t="s">
        <v>166</v>
      </c>
      <c r="B56" s="224">
        <v>0</v>
      </c>
      <c r="C56" s="224">
        <v>0</v>
      </c>
      <c r="D56" s="224">
        <v>0</v>
      </c>
      <c r="E56" s="224">
        <v>0</v>
      </c>
      <c r="F56" s="224">
        <v>0</v>
      </c>
      <c r="G56" s="225">
        <v>0</v>
      </c>
    </row>
    <row r="57" spans="1:7" ht="24.2" customHeight="1">
      <c r="A57" s="221" t="s">
        <v>167</v>
      </c>
      <c r="B57" s="224">
        <v>0</v>
      </c>
      <c r="C57" s="224">
        <v>0</v>
      </c>
      <c r="D57" s="224">
        <v>0</v>
      </c>
      <c r="E57" s="224">
        <v>0</v>
      </c>
      <c r="F57" s="224">
        <v>0</v>
      </c>
      <c r="G57" s="225">
        <v>0</v>
      </c>
    </row>
    <row r="58" spans="1:7" ht="24.2" customHeight="1">
      <c r="A58" s="221" t="s">
        <v>168</v>
      </c>
      <c r="B58" s="224">
        <v>0</v>
      </c>
      <c r="C58" s="224">
        <v>0</v>
      </c>
      <c r="D58" s="224">
        <v>0</v>
      </c>
      <c r="E58" s="224">
        <v>0</v>
      </c>
      <c r="F58" s="224">
        <v>0</v>
      </c>
      <c r="G58" s="225">
        <v>0</v>
      </c>
    </row>
    <row r="59" spans="1:7" ht="24.2" customHeight="1">
      <c r="A59" s="221" t="s">
        <v>169</v>
      </c>
      <c r="B59" s="224">
        <v>0</v>
      </c>
      <c r="C59" s="222">
        <v>28962</v>
      </c>
      <c r="D59" s="222">
        <v>28962</v>
      </c>
      <c r="E59" s="224">
        <v>0</v>
      </c>
      <c r="F59" s="224">
        <v>0</v>
      </c>
      <c r="G59" s="223">
        <v>28962</v>
      </c>
    </row>
    <row r="60" spans="1:7" ht="24.2" customHeight="1">
      <c r="A60" s="221" t="s">
        <v>170</v>
      </c>
      <c r="B60" s="224">
        <v>0</v>
      </c>
      <c r="C60" s="224">
        <v>0</v>
      </c>
      <c r="D60" s="224">
        <v>0</v>
      </c>
      <c r="E60" s="224">
        <v>0</v>
      </c>
      <c r="F60" s="224">
        <v>0</v>
      </c>
      <c r="G60" s="225">
        <v>0</v>
      </c>
    </row>
    <row r="61" spans="1:7" ht="24.2" customHeight="1">
      <c r="A61" s="221" t="s">
        <v>171</v>
      </c>
      <c r="B61" s="224">
        <v>0</v>
      </c>
      <c r="C61" s="224">
        <v>0</v>
      </c>
      <c r="D61" s="224">
        <v>0</v>
      </c>
      <c r="E61" s="224">
        <v>0</v>
      </c>
      <c r="F61" s="224">
        <v>0</v>
      </c>
      <c r="G61" s="225">
        <v>0</v>
      </c>
    </row>
    <row r="62" spans="1:7" ht="24.2" customHeight="1">
      <c r="A62" s="221" t="s">
        <v>172</v>
      </c>
      <c r="B62" s="222">
        <v>148132</v>
      </c>
      <c r="C62" s="224">
        <v>0</v>
      </c>
      <c r="D62" s="222">
        <v>148132</v>
      </c>
      <c r="E62" s="224">
        <v>0</v>
      </c>
      <c r="F62" s="224">
        <v>0</v>
      </c>
      <c r="G62" s="223">
        <v>148132</v>
      </c>
    </row>
    <row r="63" spans="1:7" ht="24.2" customHeight="1">
      <c r="A63" s="217" t="s">
        <v>173</v>
      </c>
      <c r="B63" s="219">
        <v>0</v>
      </c>
      <c r="C63" s="219">
        <v>0</v>
      </c>
      <c r="D63" s="219">
        <v>0</v>
      </c>
      <c r="E63" s="219">
        <v>0</v>
      </c>
      <c r="F63" s="219">
        <v>0</v>
      </c>
      <c r="G63" s="226">
        <v>0</v>
      </c>
    </row>
    <row r="64" spans="1:7" ht="24.2" customHeight="1">
      <c r="A64" s="221" t="s">
        <v>174</v>
      </c>
      <c r="B64" s="224">
        <v>0</v>
      </c>
      <c r="C64" s="224">
        <v>0</v>
      </c>
      <c r="D64" s="224">
        <v>0</v>
      </c>
      <c r="E64" s="224">
        <v>0</v>
      </c>
      <c r="F64" s="224">
        <v>0</v>
      </c>
      <c r="G64" s="225">
        <v>0</v>
      </c>
    </row>
    <row r="65" spans="1:7" ht="24.2" customHeight="1">
      <c r="A65" s="221" t="s">
        <v>175</v>
      </c>
      <c r="B65" s="224">
        <v>0</v>
      </c>
      <c r="C65" s="224">
        <v>0</v>
      </c>
      <c r="D65" s="224">
        <v>0</v>
      </c>
      <c r="E65" s="224">
        <v>0</v>
      </c>
      <c r="F65" s="224">
        <v>0</v>
      </c>
      <c r="G65" s="225">
        <v>0</v>
      </c>
    </row>
    <row r="66" spans="1:7" ht="24.2" customHeight="1">
      <c r="A66" s="221" t="s">
        <v>176</v>
      </c>
      <c r="B66" s="224">
        <v>0</v>
      </c>
      <c r="C66" s="224">
        <v>0</v>
      </c>
      <c r="D66" s="224">
        <v>0</v>
      </c>
      <c r="E66" s="224">
        <v>0</v>
      </c>
      <c r="F66" s="224">
        <v>0</v>
      </c>
      <c r="G66" s="225">
        <v>0</v>
      </c>
    </row>
    <row r="67" spans="1:7" ht="24.2" customHeight="1">
      <c r="A67" s="217" t="s">
        <v>177</v>
      </c>
      <c r="B67" s="219">
        <v>0</v>
      </c>
      <c r="C67" s="219">
        <v>0</v>
      </c>
      <c r="D67" s="219">
        <v>0</v>
      </c>
      <c r="E67" s="219">
        <v>0</v>
      </c>
      <c r="F67" s="219">
        <v>0</v>
      </c>
      <c r="G67" s="226">
        <v>0</v>
      </c>
    </row>
    <row r="68" spans="1:7" ht="24.2" customHeight="1">
      <c r="A68" s="221" t="s">
        <v>178</v>
      </c>
      <c r="B68" s="224">
        <v>0</v>
      </c>
      <c r="C68" s="224">
        <v>0</v>
      </c>
      <c r="D68" s="224">
        <v>0</v>
      </c>
      <c r="E68" s="224">
        <v>0</v>
      </c>
      <c r="F68" s="224">
        <v>0</v>
      </c>
      <c r="G68" s="225">
        <v>0</v>
      </c>
    </row>
    <row r="69" spans="1:7" ht="24.2" customHeight="1">
      <c r="A69" s="221" t="s">
        <v>179</v>
      </c>
      <c r="B69" s="224">
        <v>0</v>
      </c>
      <c r="C69" s="224">
        <v>0</v>
      </c>
      <c r="D69" s="224">
        <v>0</v>
      </c>
      <c r="E69" s="224">
        <v>0</v>
      </c>
      <c r="F69" s="224">
        <v>0</v>
      </c>
      <c r="G69" s="225">
        <v>0</v>
      </c>
    </row>
    <row r="70" spans="1:7" ht="24.2" customHeight="1">
      <c r="A70" s="221" t="s">
        <v>180</v>
      </c>
      <c r="B70" s="224">
        <v>0</v>
      </c>
      <c r="C70" s="224">
        <v>0</v>
      </c>
      <c r="D70" s="224">
        <v>0</v>
      </c>
      <c r="E70" s="224">
        <v>0</v>
      </c>
      <c r="F70" s="224">
        <v>0</v>
      </c>
      <c r="G70" s="225">
        <v>0</v>
      </c>
    </row>
    <row r="71" spans="1:7" ht="24.2" customHeight="1">
      <c r="A71" s="221" t="s">
        <v>181</v>
      </c>
      <c r="B71" s="224">
        <v>0</v>
      </c>
      <c r="C71" s="224">
        <v>0</v>
      </c>
      <c r="D71" s="224">
        <v>0</v>
      </c>
      <c r="E71" s="224">
        <v>0</v>
      </c>
      <c r="F71" s="224">
        <v>0</v>
      </c>
      <c r="G71" s="225">
        <v>0</v>
      </c>
    </row>
    <row r="72" spans="1:7" ht="24.2" customHeight="1">
      <c r="A72" s="221" t="s">
        <v>182</v>
      </c>
      <c r="B72" s="224">
        <v>0</v>
      </c>
      <c r="C72" s="224">
        <v>0</v>
      </c>
      <c r="D72" s="224">
        <v>0</v>
      </c>
      <c r="E72" s="224">
        <v>0</v>
      </c>
      <c r="F72" s="224">
        <v>0</v>
      </c>
      <c r="G72" s="225">
        <v>0</v>
      </c>
    </row>
    <row r="73" spans="1:7" ht="24.2" customHeight="1">
      <c r="A73" s="221" t="s">
        <v>183</v>
      </c>
      <c r="B73" s="224">
        <v>0</v>
      </c>
      <c r="C73" s="224">
        <v>0</v>
      </c>
      <c r="D73" s="224">
        <v>0</v>
      </c>
      <c r="E73" s="224">
        <v>0</v>
      </c>
      <c r="F73" s="224">
        <v>0</v>
      </c>
      <c r="G73" s="225">
        <v>0</v>
      </c>
    </row>
    <row r="74" spans="1:7" ht="24.2" customHeight="1">
      <c r="A74" s="221" t="s">
        <v>184</v>
      </c>
      <c r="B74" s="224">
        <v>0</v>
      </c>
      <c r="C74" s="224">
        <v>0</v>
      </c>
      <c r="D74" s="224">
        <v>0</v>
      </c>
      <c r="E74" s="224">
        <v>0</v>
      </c>
      <c r="F74" s="224">
        <v>0</v>
      </c>
      <c r="G74" s="225">
        <v>0</v>
      </c>
    </row>
    <row r="75" spans="1:7" ht="24.2" customHeight="1">
      <c r="A75" s="217" t="s">
        <v>185</v>
      </c>
      <c r="B75" s="219">
        <v>0</v>
      </c>
      <c r="C75" s="219">
        <v>0</v>
      </c>
      <c r="D75" s="219">
        <v>0</v>
      </c>
      <c r="E75" s="219">
        <v>0</v>
      </c>
      <c r="F75" s="219">
        <v>0</v>
      </c>
      <c r="G75" s="226">
        <v>0</v>
      </c>
    </row>
    <row r="76" spans="1:7" ht="24.2" customHeight="1">
      <c r="A76" s="221" t="s">
        <v>186</v>
      </c>
      <c r="B76" s="224">
        <v>0</v>
      </c>
      <c r="C76" s="224">
        <v>0</v>
      </c>
      <c r="D76" s="224">
        <v>0</v>
      </c>
      <c r="E76" s="224">
        <v>0</v>
      </c>
      <c r="F76" s="224">
        <v>0</v>
      </c>
      <c r="G76" s="225">
        <v>0</v>
      </c>
    </row>
    <row r="77" spans="1:7" ht="24.2" customHeight="1">
      <c r="A77" s="221" t="s">
        <v>187</v>
      </c>
      <c r="B77" s="224">
        <v>0</v>
      </c>
      <c r="C77" s="224">
        <v>0</v>
      </c>
      <c r="D77" s="224">
        <v>0</v>
      </c>
      <c r="E77" s="224">
        <v>0</v>
      </c>
      <c r="F77" s="224">
        <v>0</v>
      </c>
      <c r="G77" s="225">
        <v>0</v>
      </c>
    </row>
    <row r="78" spans="1:7" ht="24.2" customHeight="1">
      <c r="A78" s="221" t="s">
        <v>188</v>
      </c>
      <c r="B78" s="224">
        <v>0</v>
      </c>
      <c r="C78" s="224">
        <v>0</v>
      </c>
      <c r="D78" s="224">
        <v>0</v>
      </c>
      <c r="E78" s="224">
        <v>0</v>
      </c>
      <c r="F78" s="224">
        <v>0</v>
      </c>
      <c r="G78" s="225">
        <v>0</v>
      </c>
    </row>
    <row r="79" spans="1:7" ht="24.2" customHeight="1">
      <c r="A79" s="217" t="s">
        <v>189</v>
      </c>
      <c r="B79" s="219">
        <v>0</v>
      </c>
      <c r="C79" s="219">
        <v>0</v>
      </c>
      <c r="D79" s="219">
        <v>0</v>
      </c>
      <c r="E79" s="219">
        <v>0</v>
      </c>
      <c r="F79" s="219">
        <v>0</v>
      </c>
      <c r="G79" s="226">
        <v>0</v>
      </c>
    </row>
    <row r="80" spans="1:7" ht="24.2" customHeight="1">
      <c r="A80" s="221" t="s">
        <v>190</v>
      </c>
      <c r="B80" s="224">
        <v>0</v>
      </c>
      <c r="C80" s="224">
        <v>0</v>
      </c>
      <c r="D80" s="224">
        <v>0</v>
      </c>
      <c r="E80" s="224">
        <v>0</v>
      </c>
      <c r="F80" s="224">
        <v>0</v>
      </c>
      <c r="G80" s="225">
        <v>0</v>
      </c>
    </row>
    <row r="81" spans="1:7" ht="24.2" customHeight="1">
      <c r="A81" s="221" t="s">
        <v>191</v>
      </c>
      <c r="B81" s="224">
        <v>0</v>
      </c>
      <c r="C81" s="224">
        <v>0</v>
      </c>
      <c r="D81" s="224">
        <v>0</v>
      </c>
      <c r="E81" s="224">
        <v>0</v>
      </c>
      <c r="F81" s="224">
        <v>0</v>
      </c>
      <c r="G81" s="225">
        <v>0</v>
      </c>
    </row>
    <row r="82" spans="1:7" ht="24.2" customHeight="1">
      <c r="A82" s="221" t="s">
        <v>192</v>
      </c>
      <c r="B82" s="224">
        <v>0</v>
      </c>
      <c r="C82" s="224">
        <v>0</v>
      </c>
      <c r="D82" s="224">
        <v>0</v>
      </c>
      <c r="E82" s="224">
        <v>0</v>
      </c>
      <c r="F82" s="224">
        <v>0</v>
      </c>
      <c r="G82" s="225">
        <v>0</v>
      </c>
    </row>
    <row r="83" spans="1:7" ht="24.2" customHeight="1">
      <c r="A83" s="221" t="s">
        <v>193</v>
      </c>
      <c r="B83" s="224">
        <v>0</v>
      </c>
      <c r="C83" s="224">
        <v>0</v>
      </c>
      <c r="D83" s="224">
        <v>0</v>
      </c>
      <c r="E83" s="224">
        <v>0</v>
      </c>
      <c r="F83" s="224">
        <v>0</v>
      </c>
      <c r="G83" s="225">
        <v>0</v>
      </c>
    </row>
    <row r="84" spans="1:7" ht="24.2" customHeight="1">
      <c r="A84" s="221" t="s">
        <v>194</v>
      </c>
      <c r="B84" s="224">
        <v>0</v>
      </c>
      <c r="C84" s="224">
        <v>0</v>
      </c>
      <c r="D84" s="224">
        <v>0</v>
      </c>
      <c r="E84" s="224">
        <v>0</v>
      </c>
      <c r="F84" s="224">
        <v>0</v>
      </c>
      <c r="G84" s="225">
        <v>0</v>
      </c>
    </row>
    <row r="85" spans="1:7" ht="24.2" customHeight="1">
      <c r="A85" s="221" t="s">
        <v>195</v>
      </c>
      <c r="B85" s="224">
        <v>0</v>
      </c>
      <c r="C85" s="224">
        <v>0</v>
      </c>
      <c r="D85" s="224">
        <v>0</v>
      </c>
      <c r="E85" s="224">
        <v>0</v>
      </c>
      <c r="F85" s="224">
        <v>0</v>
      </c>
      <c r="G85" s="225">
        <v>0</v>
      </c>
    </row>
    <row r="86" spans="1:7" ht="24.2" customHeight="1">
      <c r="A86" s="221" t="s">
        <v>196</v>
      </c>
      <c r="B86" s="224">
        <v>0</v>
      </c>
      <c r="C86" s="224">
        <v>0</v>
      </c>
      <c r="D86" s="224">
        <v>0</v>
      </c>
      <c r="E86" s="224">
        <v>0</v>
      </c>
      <c r="F86" s="224">
        <v>0</v>
      </c>
      <c r="G86" s="225">
        <v>0</v>
      </c>
    </row>
    <row r="87" spans="1:7" ht="24.2" customHeight="1">
      <c r="A87" s="190" t="s">
        <v>115</v>
      </c>
      <c r="B87" s="227">
        <v>420294626</v>
      </c>
      <c r="C87" s="227">
        <v>4740105</v>
      </c>
      <c r="D87" s="227">
        <v>425034731</v>
      </c>
      <c r="E87" s="227">
        <v>183319105</v>
      </c>
      <c r="F87" s="227">
        <v>183319105</v>
      </c>
      <c r="G87" s="227">
        <v>241715626</v>
      </c>
    </row>
    <row r="88" spans="1:7" ht="15.75">
      <c r="A88" s="228"/>
    </row>
    <row r="89" spans="1:7" ht="15.75">
      <c r="A89" s="228"/>
    </row>
    <row r="90" spans="1:7" ht="15.75">
      <c r="A90" s="228"/>
    </row>
    <row r="91" spans="1:7" ht="15.75" customHeight="1">
      <c r="A91" s="214" t="s">
        <v>197</v>
      </c>
      <c r="B91" s="214" t="s">
        <v>198</v>
      </c>
      <c r="C91" s="332" t="s">
        <v>199</v>
      </c>
      <c r="D91" s="332"/>
      <c r="E91" s="332"/>
      <c r="F91" s="332"/>
    </row>
    <row r="92" spans="1:7" ht="10.7" customHeight="1">
      <c r="A92" s="215" t="s">
        <v>200</v>
      </c>
      <c r="B92" s="215" t="s">
        <v>201</v>
      </c>
      <c r="C92" s="333"/>
      <c r="D92" s="333"/>
      <c r="E92" s="333"/>
      <c r="F92" s="333"/>
    </row>
  </sheetData>
  <mergeCells count="12">
    <mergeCell ref="A12:A14"/>
    <mergeCell ref="B12:F12"/>
    <mergeCell ref="G12:G13"/>
    <mergeCell ref="C91:F92"/>
    <mergeCell ref="A1:A7"/>
    <mergeCell ref="B1:G1"/>
    <mergeCell ref="B2:G2"/>
    <mergeCell ref="B3:G3"/>
    <mergeCell ref="B4:G4"/>
    <mergeCell ref="B5:G5"/>
    <mergeCell ref="B6:G6"/>
    <mergeCell ref="B7:G7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39"/>
  <sheetViews>
    <sheetView workbookViewId="0">
      <selection activeCell="D17" sqref="D17"/>
    </sheetView>
  </sheetViews>
  <sheetFormatPr baseColWidth="10" defaultColWidth="9.140625" defaultRowHeight="15"/>
  <cols>
    <col min="1" max="2" width="1.7109375" style="188" customWidth="1"/>
    <col min="3" max="3" width="10.28515625" style="188" customWidth="1"/>
    <col min="4" max="4" width="38.7109375" style="188" customWidth="1"/>
    <col min="5" max="5" width="10.42578125" style="188" customWidth="1"/>
    <col min="6" max="6" width="18" style="188" bestFit="1" customWidth="1"/>
    <col min="7" max="7" width="16.28515625" style="188" bestFit="1" customWidth="1"/>
    <col min="8" max="8" width="10.5703125" style="188" customWidth="1"/>
    <col min="9" max="9" width="13.140625" style="188" customWidth="1"/>
    <col min="10" max="16384" width="9.140625" style="188"/>
  </cols>
  <sheetData>
    <row r="2" spans="3:9">
      <c r="C2" s="229"/>
      <c r="D2" s="340" t="s">
        <v>118</v>
      </c>
      <c r="E2" s="340"/>
      <c r="F2" s="340"/>
      <c r="G2" s="340"/>
      <c r="H2" s="230"/>
    </row>
    <row r="3" spans="3:9">
      <c r="C3" s="229"/>
      <c r="D3" s="340" t="s">
        <v>276</v>
      </c>
      <c r="E3" s="340"/>
      <c r="F3" s="340"/>
      <c r="G3" s="340"/>
      <c r="H3" s="230"/>
    </row>
    <row r="4" spans="3:9">
      <c r="C4" s="229"/>
      <c r="D4" s="340" t="s">
        <v>277</v>
      </c>
      <c r="E4" s="340"/>
      <c r="F4" s="340"/>
      <c r="G4" s="340"/>
      <c r="H4" s="230"/>
    </row>
    <row r="5" spans="3:9">
      <c r="C5" s="231"/>
      <c r="D5" s="341" t="s">
        <v>320</v>
      </c>
      <c r="E5" s="341"/>
      <c r="F5" s="341"/>
      <c r="G5" s="341"/>
      <c r="H5" s="232"/>
    </row>
    <row r="6" spans="3:9">
      <c r="C6" s="231"/>
      <c r="D6" s="341" t="s">
        <v>55</v>
      </c>
      <c r="E6" s="341"/>
      <c r="F6" s="341"/>
      <c r="G6" s="341"/>
      <c r="H6" s="232"/>
    </row>
    <row r="7" spans="3:9" ht="15.75" thickBot="1"/>
    <row r="8" spans="3:9" ht="15.75" thickTop="1">
      <c r="D8" s="233" t="s">
        <v>278</v>
      </c>
      <c r="E8" s="234"/>
      <c r="F8" s="235"/>
      <c r="G8" s="236">
        <f>+F10</f>
        <v>47662877.140000001</v>
      </c>
      <c r="H8" s="237"/>
      <c r="I8" s="238"/>
    </row>
    <row r="9" spans="3:9">
      <c r="D9" s="239"/>
      <c r="E9" s="240"/>
      <c r="F9" s="240"/>
      <c r="G9" s="241"/>
      <c r="H9" s="229"/>
      <c r="I9" s="238"/>
    </row>
    <row r="10" spans="3:9">
      <c r="D10" s="242" t="s">
        <v>279</v>
      </c>
      <c r="E10" s="243"/>
      <c r="F10" s="244">
        <f>47662704+173.14</f>
        <v>47662877.140000001</v>
      </c>
      <c r="G10" s="245"/>
      <c r="H10" s="246"/>
      <c r="I10" s="238"/>
    </row>
    <row r="11" spans="3:9">
      <c r="D11" s="239"/>
      <c r="E11" s="240"/>
      <c r="F11" s="240"/>
      <c r="G11" s="241"/>
      <c r="H11" s="229"/>
      <c r="I11" s="238"/>
    </row>
    <row r="12" spans="3:9">
      <c r="D12" s="247" t="s">
        <v>280</v>
      </c>
      <c r="E12" s="248"/>
      <c r="F12" s="249"/>
      <c r="G12" s="250">
        <f>+G8</f>
        <v>47662877.140000001</v>
      </c>
      <c r="H12" s="251"/>
    </row>
    <row r="13" spans="3:9">
      <c r="D13" s="239"/>
      <c r="E13" s="240"/>
      <c r="F13" s="240"/>
      <c r="G13" s="241"/>
      <c r="H13" s="229"/>
    </row>
    <row r="14" spans="3:9">
      <c r="D14" s="239"/>
      <c r="E14" s="240"/>
      <c r="F14" s="240"/>
      <c r="G14" s="241"/>
      <c r="H14" s="229"/>
    </row>
    <row r="15" spans="3:9">
      <c r="D15" s="247" t="s">
        <v>281</v>
      </c>
      <c r="E15" s="248"/>
      <c r="F15" s="249"/>
      <c r="G15" s="250">
        <f>SUM(F18:F20)</f>
        <v>44045429.649999976</v>
      </c>
      <c r="H15" s="251"/>
    </row>
    <row r="16" spans="3:9">
      <c r="D16" s="252"/>
      <c r="E16" s="253"/>
      <c r="F16" s="253"/>
      <c r="G16" s="254"/>
      <c r="H16" s="255"/>
    </row>
    <row r="17" spans="4:11">
      <c r="D17" s="242" t="s">
        <v>282</v>
      </c>
      <c r="E17" s="243"/>
      <c r="F17" s="244"/>
      <c r="G17" s="245"/>
      <c r="H17" s="246"/>
    </row>
    <row r="18" spans="4:11">
      <c r="D18" s="242" t="s">
        <v>125</v>
      </c>
      <c r="E18" s="243"/>
      <c r="F18" s="244">
        <v>40488920.48999998</v>
      </c>
      <c r="G18" s="245"/>
      <c r="H18" s="246"/>
    </row>
    <row r="19" spans="4:11">
      <c r="D19" s="242" t="s">
        <v>133</v>
      </c>
      <c r="E19" s="243"/>
      <c r="F19" s="256">
        <v>602042.54</v>
      </c>
      <c r="G19" s="245"/>
      <c r="H19" s="246"/>
    </row>
    <row r="20" spans="4:11" ht="15.75" thickBot="1">
      <c r="D20" s="257" t="s">
        <v>143</v>
      </c>
      <c r="E20" s="258"/>
      <c r="F20" s="259">
        <v>2954466.6199999996</v>
      </c>
      <c r="G20" s="260"/>
      <c r="H20" s="246"/>
    </row>
    <row r="21" spans="4:11" ht="15.75" thickTop="1"/>
    <row r="22" spans="4:11" ht="15.75" thickBot="1"/>
    <row r="23" spans="4:11" ht="16.5" thickTop="1" thickBot="1">
      <c r="D23" s="342" t="s">
        <v>283</v>
      </c>
      <c r="E23" s="343"/>
      <c r="F23" s="344"/>
      <c r="G23" s="261">
        <f>+G12-G15</f>
        <v>3617447.4900000244</v>
      </c>
      <c r="H23" s="262"/>
    </row>
    <row r="24" spans="4:11" ht="15.75" thickTop="1"/>
    <row r="27" spans="4:11">
      <c r="D27" s="263"/>
      <c r="F27" s="337"/>
      <c r="G27" s="337"/>
      <c r="H27" s="246"/>
    </row>
    <row r="28" spans="4:11">
      <c r="D28" s="264" t="s">
        <v>284</v>
      </c>
      <c r="E28" s="265"/>
      <c r="F28" s="338" t="s">
        <v>285</v>
      </c>
      <c r="G28" s="338"/>
      <c r="H28" s="230"/>
      <c r="I28" s="266"/>
    </row>
    <row r="29" spans="4:11">
      <c r="D29" s="264" t="s">
        <v>286</v>
      </c>
      <c r="E29" s="265"/>
      <c r="F29" s="338" t="s">
        <v>287</v>
      </c>
      <c r="G29" s="338"/>
    </row>
    <row r="32" spans="4:11">
      <c r="D32" s="266"/>
      <c r="E32" s="266"/>
      <c r="G32" s="339"/>
      <c r="H32" s="339"/>
      <c r="I32" s="339"/>
      <c r="J32" s="339"/>
      <c r="K32" s="339"/>
    </row>
    <row r="39" spans="10:10">
      <c r="J39" s="266"/>
    </row>
  </sheetData>
  <mergeCells count="10">
    <mergeCell ref="F27:G27"/>
    <mergeCell ref="F28:G28"/>
    <mergeCell ref="F29:G29"/>
    <mergeCell ref="G32:K32"/>
    <mergeCell ref="D2:G2"/>
    <mergeCell ref="D3:G3"/>
    <mergeCell ref="D4:G4"/>
    <mergeCell ref="D5:G5"/>
    <mergeCell ref="D6:G6"/>
    <mergeCell ref="D23:F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Frac I</vt:lpstr>
      <vt:lpstr>Frac II</vt:lpstr>
      <vt:lpstr>Frac III</vt:lpstr>
      <vt:lpstr>FRAC V</vt:lpstr>
      <vt:lpstr>FRAC IV</vt:lpstr>
      <vt:lpstr>Edo de Sit Financiera</vt:lpstr>
      <vt:lpstr>A de Ingresos</vt:lpstr>
      <vt:lpstr>A de Egresos</vt:lpstr>
      <vt:lpstr>E.ACTIVIDADES JUNIO 23</vt:lpstr>
      <vt:lpstr>'E.ACTIVIDADES JUNIO 23'!Área_de_impresión</vt:lpstr>
      <vt:lpstr>'Edo de Sit Financiera'!Área_de_impresión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Erika Flores Flores</cp:lastModifiedBy>
  <cp:lastPrinted>2017-03-29T18:09:55Z</cp:lastPrinted>
  <dcterms:created xsi:type="dcterms:W3CDTF">2011-02-10T20:19:47Z</dcterms:created>
  <dcterms:modified xsi:type="dcterms:W3CDTF">2023-07-12T15:43:52Z</dcterms:modified>
</cp:coreProperties>
</file>