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EQ\Desktop\PROGRAMACION Y PRESUPUESTO\EJERCICIO 2023\PRESUPUESTO 2023\ART 37\2DO TRIMESTRE\"/>
    </mc:Choice>
  </mc:AlternateContent>
  <bookViews>
    <workbookView xWindow="0" yWindow="0" windowWidth="21375" windowHeight="9480" activeTab="2"/>
  </bookViews>
  <sheets>
    <sheet name="INTEGRE Datos Generales" sheetId="1" r:id="rId1"/>
    <sheet name="Integre Ene-Mar" sheetId="2" r:id="rId2"/>
    <sheet name="Abr-Jun" sheetId="11" r:id="rId3"/>
    <sheet name="Jul-Sep" sheetId="12" r:id="rId4"/>
    <sheet name="Oct-Dic" sheetId="13" r:id="rId5"/>
    <sheet name="Saldos al final del ejerc." sheetId="15" r:id="rId6"/>
    <sheet name="INTEGRE INFORME" sheetId="14" r:id="rId7"/>
    <sheet name="Datos" sheetId="7" r:id="rId8"/>
  </sheets>
  <definedNames>
    <definedName name="_xlnm._FilterDatabase" localSheetId="7" hidden="1">Datos!$B$126:$B$185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11" l="1"/>
  <c r="E17" i="2" l="1"/>
  <c r="A47" i="14" l="1"/>
  <c r="B9" i="15"/>
  <c r="B8" i="15"/>
  <c r="B7" i="15"/>
  <c r="B6" i="15"/>
  <c r="F25" i="14"/>
  <c r="E5" i="14"/>
  <c r="B5" i="14"/>
  <c r="C10" i="15"/>
  <c r="E42" i="14"/>
  <c r="B42" i="14"/>
  <c r="C7" i="14"/>
  <c r="E7" i="14"/>
  <c r="D5" i="13"/>
  <c r="D5" i="12"/>
  <c r="D5" i="11"/>
  <c r="D59" i="13"/>
  <c r="C50" i="13"/>
  <c r="C49" i="13"/>
  <c r="C48" i="13"/>
  <c r="E45" i="13"/>
  <c r="D50" i="13" s="1"/>
  <c r="F16" i="14" s="1"/>
  <c r="E31" i="13"/>
  <c r="D49" i="13" s="1"/>
  <c r="F14" i="14" s="1"/>
  <c r="E17" i="13"/>
  <c r="D48" i="13" s="1"/>
  <c r="F12" i="14" s="1"/>
  <c r="D59" i="12"/>
  <c r="C50" i="12"/>
  <c r="C49" i="12"/>
  <c r="C48" i="12"/>
  <c r="E45" i="12"/>
  <c r="D50" i="12" s="1"/>
  <c r="E16" i="14" s="1"/>
  <c r="E31" i="12"/>
  <c r="E17" i="12"/>
  <c r="D48" i="12" s="1"/>
  <c r="E12" i="14" s="1"/>
  <c r="D59" i="11"/>
  <c r="C50" i="11"/>
  <c r="C49" i="11"/>
  <c r="C48" i="11"/>
  <c r="E45" i="11"/>
  <c r="D50" i="11" s="1"/>
  <c r="E31" i="11"/>
  <c r="D49" i="11" s="1"/>
  <c r="D14" i="14" s="1"/>
  <c r="D48" i="11"/>
  <c r="D12" i="14" s="1"/>
  <c r="D16" i="14" l="1"/>
  <c r="D51" i="11"/>
  <c r="D7" i="12"/>
  <c r="D49" i="12"/>
  <c r="E14" i="14" s="1"/>
  <c r="B10" i="15"/>
  <c r="D7" i="13"/>
  <c r="D7" i="11"/>
  <c r="D7" i="15" s="1"/>
  <c r="E7" i="15" s="1"/>
  <c r="D10" i="14"/>
  <c r="E10" i="14"/>
  <c r="F10" i="14"/>
  <c r="C50" i="2"/>
  <c r="C49" i="2"/>
  <c r="C48" i="2"/>
  <c r="E45" i="2"/>
  <c r="D50" i="2" s="1"/>
  <c r="C16" i="14" s="1"/>
  <c r="E31" i="2"/>
  <c r="D5" i="2"/>
  <c r="C10" i="14" s="1"/>
  <c r="D49" i="2" l="1"/>
  <c r="C14" i="14" s="1"/>
  <c r="D7" i="2"/>
  <c r="D6" i="15" s="1"/>
  <c r="E6" i="15" s="1"/>
  <c r="D48" i="2"/>
  <c r="D9" i="15"/>
  <c r="E9" i="15" s="1"/>
  <c r="D8" i="15"/>
  <c r="D59" i="2"/>
  <c r="D31" i="1"/>
  <c r="C12" i="14" l="1"/>
  <c r="D51" i="2"/>
  <c r="E8" i="15"/>
  <c r="E10" i="15" s="1"/>
  <c r="D15" i="15" s="1"/>
  <c r="D19" i="15" s="1"/>
  <c r="F22" i="14" s="1"/>
  <c r="D10" i="15"/>
  <c r="D22" i="15" l="1"/>
  <c r="F21" i="14"/>
  <c r="D9" i="2"/>
  <c r="D3" i="11" s="1"/>
  <c r="D9" i="11" s="1"/>
  <c r="D3" i="12" s="1"/>
  <c r="D9" i="12" s="1"/>
  <c r="D3" i="13" s="1"/>
  <c r="D9" i="13" s="1"/>
  <c r="F23" i="14" l="1"/>
  <c r="D24" i="15"/>
  <c r="F24" i="14" s="1"/>
</calcChain>
</file>

<file path=xl/sharedStrings.xml><?xml version="1.0" encoding="utf-8"?>
<sst xmlns="http://schemas.openxmlformats.org/spreadsheetml/2006/main" count="608" uniqueCount="503">
  <si>
    <t>Universidad:</t>
  </si>
  <si>
    <t>Entidad Federativa:</t>
  </si>
  <si>
    <t>Tipo de Universidad:</t>
  </si>
  <si>
    <t>Datos de la cuenta específica productiva para el ejercicio del recursos :</t>
  </si>
  <si>
    <t>Número de cuenta CLABE:</t>
  </si>
  <si>
    <t>Institución financiera</t>
  </si>
  <si>
    <t>Recursos recibidos:</t>
  </si>
  <si>
    <t>Trimestre</t>
  </si>
  <si>
    <t>Importe de capital a reintegrar</t>
  </si>
  <si>
    <t>Rendimientos bancarios a reintegrar</t>
  </si>
  <si>
    <t>Personal de mando</t>
  </si>
  <si>
    <t>Importe</t>
  </si>
  <si>
    <t>Saldo al final del periodo</t>
  </si>
  <si>
    <t>Saldo al inicio del periodo</t>
  </si>
  <si>
    <t>Posgrados</t>
  </si>
  <si>
    <t>Baja California</t>
  </si>
  <si>
    <t>Baja California Sur</t>
  </si>
  <si>
    <t>Entidades Federativas</t>
  </si>
  <si>
    <t>Aguascalientes</t>
  </si>
  <si>
    <t>Campeche</t>
  </si>
  <si>
    <t>Coahuila</t>
  </si>
  <si>
    <t>Colima</t>
  </si>
  <si>
    <t>Chiapas</t>
  </si>
  <si>
    <t>Chihuahua</t>
  </si>
  <si>
    <t>Ciudad de México</t>
  </si>
  <si>
    <t>Durango</t>
  </si>
  <si>
    <t>Guanajuato</t>
  </si>
  <si>
    <t>Hidalgo</t>
  </si>
  <si>
    <t>Jalisco</t>
  </si>
  <si>
    <t>Estado de México</t>
  </si>
  <si>
    <t>Michoacán</t>
  </si>
  <si>
    <t>Morelos</t>
  </si>
  <si>
    <t>Nayarit</t>
  </si>
  <si>
    <t>Oaxaca</t>
  </si>
  <si>
    <t>Puebla</t>
  </si>
  <si>
    <t>Querétaro</t>
  </si>
  <si>
    <t>Quintana Roo</t>
  </si>
  <si>
    <t>San Luis Potosí</t>
  </si>
  <si>
    <t>Sinaloa</t>
  </si>
  <si>
    <t>Sonora</t>
  </si>
  <si>
    <t>Tabasco</t>
  </si>
  <si>
    <t>Tamaulipas</t>
  </si>
  <si>
    <t>Tlaxcala</t>
  </si>
  <si>
    <t>Veracruz</t>
  </si>
  <si>
    <t>Yucatán</t>
  </si>
  <si>
    <t>Zacatecas</t>
  </si>
  <si>
    <t>Guerrero</t>
  </si>
  <si>
    <t>Nuevo León</t>
  </si>
  <si>
    <t xml:space="preserve">Mes </t>
  </si>
  <si>
    <t>Fecha de Transferencia</t>
  </si>
  <si>
    <t>Enero</t>
  </si>
  <si>
    <t>Febrero</t>
  </si>
  <si>
    <t>Marzo</t>
  </si>
  <si>
    <t>Abril</t>
  </si>
  <si>
    <t>Mayo</t>
  </si>
  <si>
    <t>Junio</t>
  </si>
  <si>
    <t>Julio</t>
  </si>
  <si>
    <t>Agosto</t>
  </si>
  <si>
    <t>Septiembre</t>
  </si>
  <si>
    <t>Octubre</t>
  </si>
  <si>
    <t>Noviembre</t>
  </si>
  <si>
    <t>Diciembre</t>
  </si>
  <si>
    <t>TOTAL</t>
  </si>
  <si>
    <t>Recursos Ejercidos</t>
  </si>
  <si>
    <t>Saldo</t>
  </si>
  <si>
    <t>Ene-Mar</t>
  </si>
  <si>
    <t>Abr-Jun</t>
  </si>
  <si>
    <t>Jul-Sep</t>
  </si>
  <si>
    <t>Oct-Dic</t>
  </si>
  <si>
    <t>Recursos comprometidos al 31 de diciembre que se deberán ejercer a más tardar el  30 de marzo del ejercicio fiscal siguiente</t>
  </si>
  <si>
    <t>Importe a reintegrar a más tardar el 15 de enero del ejercicio fiscal siguiente</t>
  </si>
  <si>
    <t>Programa Presupuestario: U006 "Subsidios a organismos descentralizados estatales"</t>
  </si>
  <si>
    <t xml:space="preserve">Recursos disponibles en la cuenta bancaria específica al 31 de diciembre del año en curso </t>
  </si>
  <si>
    <t>Números de Programas Educativos</t>
  </si>
  <si>
    <t>Autorizó</t>
  </si>
  <si>
    <t>Información complementaria Enero - Marzo</t>
  </si>
  <si>
    <t>Recursos pagados:</t>
  </si>
  <si>
    <t>I. Capitulo 1000. Servicios personales.</t>
  </si>
  <si>
    <t>Concepto</t>
  </si>
  <si>
    <t>Personal docente</t>
  </si>
  <si>
    <t>Personal administrativo</t>
  </si>
  <si>
    <t>Plazas</t>
  </si>
  <si>
    <t>II. Capítulo 2000 Materiales y suministros</t>
  </si>
  <si>
    <t xml:space="preserve">No. </t>
  </si>
  <si>
    <t>III. Capítulo 3000 Servicios Generales</t>
  </si>
  <si>
    <t>IV. Matricula atendida.</t>
  </si>
  <si>
    <t>No. De Alumnos</t>
  </si>
  <si>
    <t>Información complementaria Abril-Junio</t>
  </si>
  <si>
    <t>Universidades</t>
  </si>
  <si>
    <t>Universidad Tecnológica Metropolitana de Aguascalientes</t>
  </si>
  <si>
    <t>Universidad Tecnológica del Norte de Aguascalientes</t>
  </si>
  <si>
    <t>Universidad Tecnológica de Calvillo</t>
  </si>
  <si>
    <t>Universidad Tecnológica de Aguascalientes</t>
  </si>
  <si>
    <t>Universidad Tecnológica "El Retoño"</t>
  </si>
  <si>
    <t>Universidad Politécnica de Aguascalientes</t>
  </si>
  <si>
    <t>Universidad Tecnológica de Tijuana</t>
  </si>
  <si>
    <t>Universidad Politécnica de Baja California</t>
  </si>
  <si>
    <t>Universidad Tecnológica de La Paz</t>
  </si>
  <si>
    <t>Universidad Tecnológica de Candelaria</t>
  </si>
  <si>
    <t>Universidad Tecnológica de Campeche</t>
  </si>
  <si>
    <t>Universidad Tecnológica de Calakmul</t>
  </si>
  <si>
    <t>Universidad Tecnológica de la Selva</t>
  </si>
  <si>
    <t>Universidad Politécnica de Tapachula</t>
  </si>
  <si>
    <t>Universidad Politécnica de Chiapas</t>
  </si>
  <si>
    <t>Universidad Tecnológicade Paquimé</t>
  </si>
  <si>
    <t>Universidad Tecnológica de Chihuahua</t>
  </si>
  <si>
    <t>Universidad Tecnológica Paso del Norte</t>
  </si>
  <si>
    <t>Universidad Tecnológica de Parral</t>
  </si>
  <si>
    <t>Universidad Tecnológica de la Tarahumara</t>
  </si>
  <si>
    <t>Universidad Tecnológica de la Babícora</t>
  </si>
  <si>
    <t>Universidad Tecnológica de Ciudad Juárez</t>
  </si>
  <si>
    <t>Universidad Tecnológica de Camargo</t>
  </si>
  <si>
    <t>Universidad Tecnológica Chihuahua Sur</t>
  </si>
  <si>
    <t>Universidad Politécnica de Chihuahua</t>
  </si>
  <si>
    <t>Universidad Tecnológica de Parras de la Fuente</t>
  </si>
  <si>
    <t>Universidad Tecnológica de Ciudad Acuña</t>
  </si>
  <si>
    <t>Universidad Tecnológica del Norte de Coahuila</t>
  </si>
  <si>
    <t>Universidad Tecnológica de Torreón</t>
  </si>
  <si>
    <t>Universidad Tecnológica de Saltillo</t>
  </si>
  <si>
    <t>Universidad Tecnológica de la Región Centro de Coahuila</t>
  </si>
  <si>
    <t>Universidad Tecnológica de la Región Carbonífera</t>
  </si>
  <si>
    <t>Universidad Tecnológica de Coahuila</t>
  </si>
  <si>
    <t>Universidad Politécnica de Ramos Arizpe</t>
  </si>
  <si>
    <t>Universidad Politécnica de Piedras Negras</t>
  </si>
  <si>
    <t>Universidad Politécnica de Monclova - Frontera</t>
  </si>
  <si>
    <t>Universidad Politécnica de la Región Laguna</t>
  </si>
  <si>
    <t>Universidad Tecnológica de Manzanillo</t>
  </si>
  <si>
    <t>Universidad Tecnológica del Mezquital</t>
  </si>
  <si>
    <t>Universidad Tecnológica de Tamazula</t>
  </si>
  <si>
    <t>Universidad Tecnológica de Rodeo</t>
  </si>
  <si>
    <t>Universidad Tecnológica de Poanas</t>
  </si>
  <si>
    <t>Universidad Tecnológica de la Laguna Durango</t>
  </si>
  <si>
    <t>Universidad Tecnológica de Durango</t>
  </si>
  <si>
    <t>Universidad Politécnica de Gómez Palacio</t>
  </si>
  <si>
    <t>Universidad Politécnica de Durango</t>
  </si>
  <si>
    <t>Universidad Politécnica de Cuencamé</t>
  </si>
  <si>
    <t>Universidad Tecnológica Fidel Velázquez</t>
  </si>
  <si>
    <t>Universidad Tecnológica del Valle de Toluca</t>
  </si>
  <si>
    <t>Universidad Tecnológica del Sur del Estado de México</t>
  </si>
  <si>
    <t>Universidad Tecnológica de Zinacantepec</t>
  </si>
  <si>
    <t>Universidad Tecnológica de Tecámac</t>
  </si>
  <si>
    <t>Universidad Tecnológica de Nezahualcóyotl</t>
  </si>
  <si>
    <t>Universidad Politécnica del Valle de Toluca</t>
  </si>
  <si>
    <t>Universidad Politécnica del Valle de México</t>
  </si>
  <si>
    <t>Universidad Politécnica de Texcoco</t>
  </si>
  <si>
    <t>Universidad Politécnica de Tecámac</t>
  </si>
  <si>
    <t>Universidad Politécnica de Otzolotepec</t>
  </si>
  <si>
    <t>Universidad Politécnica de Cuautitlán Izcalli</t>
  </si>
  <si>
    <t>Universidad Politécnica de Chimalhuacán</t>
  </si>
  <si>
    <t>Universidad Politécnica de Atlautla</t>
  </si>
  <si>
    <t>Universidad Politécnica de Atlacomulco</t>
  </si>
  <si>
    <t>Universidad Tecnológica Laja Bajio</t>
  </si>
  <si>
    <t>Universidad Tecnológica del Suroeste de Guanajuato</t>
  </si>
  <si>
    <t>Universidad Tecnológica del Norte de Guanajuato</t>
  </si>
  <si>
    <t>Universidad Tecnológica de San Miguel de Allende</t>
  </si>
  <si>
    <t>Universidad Tecnológica de Salamanca</t>
  </si>
  <si>
    <t>Universidad Tecnológica de León</t>
  </si>
  <si>
    <t>Universidad Politécnica del Bicentenario</t>
  </si>
  <si>
    <t>Universidad Politécnica de Pénjamo</t>
  </si>
  <si>
    <t>Universidad Politécnica de Juventino Rosas</t>
  </si>
  <si>
    <t>Universidad Politécnica de Guanajuato</t>
  </si>
  <si>
    <t>Universidad Tecnológica del Mar del Estado de Guerrero</t>
  </si>
  <si>
    <t>Universidad Tecnológica de la Tierra Caliente</t>
  </si>
  <si>
    <t>Universidad Tecnológica de la Región Norte de Guerrero</t>
  </si>
  <si>
    <t>Universidad Tecnológica de la Costa Grande de Guerrero</t>
  </si>
  <si>
    <t>Universidad Tecnológica de Acapulco</t>
  </si>
  <si>
    <t>Universidad Politécnica del Estado de Guerrero</t>
  </si>
  <si>
    <t>Universidad Tecnológica Minera de Zimapan</t>
  </si>
  <si>
    <t>Universidad Tecnológica del Valle del Mezquital</t>
  </si>
  <si>
    <t>Universidad Tecnológica de Tulancingo</t>
  </si>
  <si>
    <t>Universidad Tecnológica de Tula Tepeji</t>
  </si>
  <si>
    <t>Universidad Tecnológica de Mineral de la Reforma</t>
  </si>
  <si>
    <t>Universidad Tecnológica de la Zona Metropolitana del Valle de Mexico</t>
  </si>
  <si>
    <t>Universidad Tecnológica de la Sierra Hidalguense</t>
  </si>
  <si>
    <t>Universidad Tecnológica de la Huasteca Hidalguense</t>
  </si>
  <si>
    <t>Universidad Politécnica Metropolitana de Hidalgo</t>
  </si>
  <si>
    <t>Universidad Politécnica de Tulancingo</t>
  </si>
  <si>
    <t>Universidad Politécnica de Pachuca</t>
  </si>
  <si>
    <t>Universidad Politécnica de la Energía</t>
  </si>
  <si>
    <t>Universidad Politécnica de Huejutla</t>
  </si>
  <si>
    <t>Universidad Politécnica de Francisco I. Madero</t>
  </si>
  <si>
    <t>Universidad Tecnológica de la Zona Metropolitana de Guadalajara</t>
  </si>
  <si>
    <t>Universidad Tecnológica de Jalisco</t>
  </si>
  <si>
    <t>Universidad Politécnica de la Zona Metropolitana de Guadalajara</t>
  </si>
  <si>
    <t>Universidad Tecnológica del Oriente de Michoacán</t>
  </si>
  <si>
    <t>Universidad Tecnológica de Morelia</t>
  </si>
  <si>
    <t>Universidad Politécnica de Uruapan Michoacán</t>
  </si>
  <si>
    <t>Universidad Politécnica de Lázaro Cardenas Michoacan</t>
  </si>
  <si>
    <t>Universidad Tecnológica Sur del Estado de Morelos</t>
  </si>
  <si>
    <t>Universidad Tecnológica Emiliano Zapata del Estado de Morelos</t>
  </si>
  <si>
    <t>Universidad Politécnica del Estado de Morelos</t>
  </si>
  <si>
    <t>Universidad Tecnológica de Nayarit</t>
  </si>
  <si>
    <t>Universidad Tecnológica de Mazatán</t>
  </si>
  <si>
    <t>Universidad Tecnológica de la Sierra</t>
  </si>
  <si>
    <t>Universidad Tecnológica de la Costa</t>
  </si>
  <si>
    <t>Universidad Tecnológica de Bahía de Banderas</t>
  </si>
  <si>
    <t>Universidad Politécnica de Nayarit</t>
  </si>
  <si>
    <t>Universidad Tecnológica Santa Catarina</t>
  </si>
  <si>
    <t>Universidad Tecnológica Linares</t>
  </si>
  <si>
    <t>Universidad Tecnológica Gral. Mariano Escobedo</t>
  </si>
  <si>
    <t>Universidad Tecnológica Cadereyta</t>
  </si>
  <si>
    <t>Universidad Tecnológica Bilingüe Franco Mexicana de Nuevo León</t>
  </si>
  <si>
    <t>Universidad Politécnica de García</t>
  </si>
  <si>
    <t>Universidad Politécnica de Apodaca</t>
  </si>
  <si>
    <t>Universidad Tecnológica de Los Valles Centrales de Oaxaca</t>
  </si>
  <si>
    <t>Universidad Tecnológica de la Sierra Sur de Oaxaca</t>
  </si>
  <si>
    <t>Universidad Politécnica de Nochixtlán</t>
  </si>
  <si>
    <t>Universidad Tecnológica de Xicotepec de Juárez</t>
  </si>
  <si>
    <t>Universidad Tecnológica de Tehuacán</t>
  </si>
  <si>
    <t>Universidad Tecnológica de Tecamachalco</t>
  </si>
  <si>
    <t>Universidad Tecnológica de Puebla</t>
  </si>
  <si>
    <t>Universidad Tecnológica de Oriental</t>
  </si>
  <si>
    <t>Universidad Tecnológica de Izúcar de Matamoros</t>
  </si>
  <si>
    <t>Universidad Tecnológica de Huejotzingo</t>
  </si>
  <si>
    <t>Universidad Tecnológica Bilingüe Internaciona Y Sustentable de Puebla</t>
  </si>
  <si>
    <t>Universidad Politécnica Metropolitana de Puebla</t>
  </si>
  <si>
    <t>Universidad Politécnica de Puebla</t>
  </si>
  <si>
    <t>Universidad Politécnica de Amozoc</t>
  </si>
  <si>
    <t>Universidad Tecnológica de San Juan del Rio, Querétaro</t>
  </si>
  <si>
    <t>Universidad Tecnológica de Querétaro</t>
  </si>
  <si>
    <t>Universidad Tecnológica de Corregidora</t>
  </si>
  <si>
    <t>Universidad Politécnica de Santa Rosa Jáuregui</t>
  </si>
  <si>
    <t>Universidad Politécnica de Querétaro</t>
  </si>
  <si>
    <t>Universidad Aeronáutica En Querétaro (Unaq)</t>
  </si>
  <si>
    <t>Universidad Tecnológica de la Riviera Maya</t>
  </si>
  <si>
    <t>Universidad Tecnológica de Chetumal</t>
  </si>
  <si>
    <t>Universidad Tecnológica de Cancún</t>
  </si>
  <si>
    <t>Universidad Politécnica de Quintana Roo</t>
  </si>
  <si>
    <t>Universidad Politécnica de Bacalar</t>
  </si>
  <si>
    <t>Universidad Tecnológica Metropolitana de San Luis Potosí</t>
  </si>
  <si>
    <t>Universidad Tecnológica de San Luis Potosí</t>
  </si>
  <si>
    <t>Universidad Politécnica de San Luis Potosi</t>
  </si>
  <si>
    <t>Universidad Tecnológica de Escuinapa</t>
  </si>
  <si>
    <t>Universidad Tecnológica de Culiacán</t>
  </si>
  <si>
    <t>Universidad Politécnica del Valle del Évora</t>
  </si>
  <si>
    <t>Universidad Politécnica del Mar Y la Sierra</t>
  </si>
  <si>
    <t>Universidad Politécnica de Sinaloa</t>
  </si>
  <si>
    <t>Universidad Tecnológica del Sur de Sonora</t>
  </si>
  <si>
    <t>Universidad Tecnológica de San Luis Rio Colorado</t>
  </si>
  <si>
    <t>Universidad Tecnológica de Puerto Peñasco</t>
  </si>
  <si>
    <t>Universidad Tecnológica de Nogales, Sonora</t>
  </si>
  <si>
    <t>Universidad Tecnológica de Hermosillo, Sonora</t>
  </si>
  <si>
    <t>Universidad Tecnológica de Guaymas</t>
  </si>
  <si>
    <t>Universidad Tecnológica de Etchojoa</t>
  </si>
  <si>
    <t>Universidad Tecnológica del Usumacinta</t>
  </si>
  <si>
    <t>Universidad Tecnológica de Tabasco</t>
  </si>
  <si>
    <t>Universidad Politécnica Mesoaméricana</t>
  </si>
  <si>
    <t>Universidad Politécnica del Golfo de México</t>
  </si>
  <si>
    <t>Universidad Politécnica del Centro</t>
  </si>
  <si>
    <t>Universidad Tecnológica del Mar de Tamaulipas Bicentenario</t>
  </si>
  <si>
    <t>Universidad Tecnológica de Tamaulipas Norte</t>
  </si>
  <si>
    <t>Universidad Tecnológica de Nuevo Laredo, Tamaulipas</t>
  </si>
  <si>
    <t>Universidad Tecnológica de Matamoros, Tamaulipas</t>
  </si>
  <si>
    <t>Universidad Tecnológica de Altamira, Tamaulipas</t>
  </si>
  <si>
    <t>Universidad Politécnica de Victoria</t>
  </si>
  <si>
    <t>Universidad Politécnica de la Región Ribereña</t>
  </si>
  <si>
    <t>Universidad Politécnica de Altamira</t>
  </si>
  <si>
    <t>Universidad Tecnológica de Tlaxcala</t>
  </si>
  <si>
    <t>Universidad Politécnica de Tlaxcala Región Poniente</t>
  </si>
  <si>
    <t>Universidad Politécnica de Tlaxcala</t>
  </si>
  <si>
    <t>Universidad Tecnológica del Sureste de Veracruz</t>
  </si>
  <si>
    <t>Universidad Tecnológica del Centro de Veracruz</t>
  </si>
  <si>
    <t>Universidad Tecnológica de Gutiérrez Zamora, Ver.</t>
  </si>
  <si>
    <t>Universidad Politécnica de Huatusco</t>
  </si>
  <si>
    <t>Universidad Tecnológica Regional del Sur</t>
  </si>
  <si>
    <t>Universidad Tecnológica Metropolitana</t>
  </si>
  <si>
    <t>Universidad Tecnológica del Poniente</t>
  </si>
  <si>
    <t>Universidad Tecnológica del Mayab</t>
  </si>
  <si>
    <t>Universidad Tecnológica del Centro</t>
  </si>
  <si>
    <t>Universidad Politécnica de Yucatán</t>
  </si>
  <si>
    <t>Universidad Tecnológica del Estado de Zacatecas</t>
  </si>
  <si>
    <t>Universidad Politécnica del Sur de Zacatecas</t>
  </si>
  <si>
    <t>Universidad Politécnica de Zacatecas</t>
  </si>
  <si>
    <t>Elaboró</t>
  </si>
  <si>
    <t>I. Datos generales del subsidio otorgado.</t>
  </si>
  <si>
    <t>II. Datos financieros.</t>
  </si>
  <si>
    <t>U T  Metropolitana de Aguascalientes</t>
  </si>
  <si>
    <t>U T  del Norte de Aguascalientes</t>
  </si>
  <si>
    <t>U T  de Calvillo</t>
  </si>
  <si>
    <t>U T  de Aguascalientes</t>
  </si>
  <si>
    <t>U T  "El Retoño"</t>
  </si>
  <si>
    <t>U P  de Aguascalientes</t>
  </si>
  <si>
    <t>U T  de Tijuana</t>
  </si>
  <si>
    <t>U P  de Baja California</t>
  </si>
  <si>
    <t>U T  de La Paz</t>
  </si>
  <si>
    <t>U T  de Candelaria</t>
  </si>
  <si>
    <t>U T  de Campeche</t>
  </si>
  <si>
    <t>U T  de Calakmul</t>
  </si>
  <si>
    <t>U T  de la Selva</t>
  </si>
  <si>
    <t>U P  de Tapachula</t>
  </si>
  <si>
    <t>U P  de Chiapas</t>
  </si>
  <si>
    <t>U T de Paquimé</t>
  </si>
  <si>
    <t>U T  de Chihuahua</t>
  </si>
  <si>
    <t>U T  Paso del Norte</t>
  </si>
  <si>
    <t>U T  de Parral</t>
  </si>
  <si>
    <t>U T  de la Tarahumara</t>
  </si>
  <si>
    <t>U T  de la Babícora</t>
  </si>
  <si>
    <t>U T  de Ciudad Juárez</t>
  </si>
  <si>
    <t>U T  de Camargo</t>
  </si>
  <si>
    <t>U T  Chihuahua Sur</t>
  </si>
  <si>
    <t>U P  de Chihuahua</t>
  </si>
  <si>
    <t>U T  de Parras de la Fuente</t>
  </si>
  <si>
    <t>U T  de Ciudad Acuña</t>
  </si>
  <si>
    <t>U T  del Norte de Coahuila</t>
  </si>
  <si>
    <t>U T  de Torreón</t>
  </si>
  <si>
    <t>U T  de Saltillo</t>
  </si>
  <si>
    <t>U T  de la Región Centro de Coahuila</t>
  </si>
  <si>
    <t>U T  de la Región Carbonífera</t>
  </si>
  <si>
    <t>U T  de Coahuila</t>
  </si>
  <si>
    <t>U P  de Ramos Arizpe</t>
  </si>
  <si>
    <t>U P  de Piedras Negras</t>
  </si>
  <si>
    <t>U P  de Monclova - Frontera</t>
  </si>
  <si>
    <t>U P  de la Región Laguna</t>
  </si>
  <si>
    <t>U T  de Manzanillo</t>
  </si>
  <si>
    <t>U T  del Mezquital</t>
  </si>
  <si>
    <t>U T  de Tamazula</t>
  </si>
  <si>
    <t>U T  de Rodeo</t>
  </si>
  <si>
    <t>U T  de Poanas</t>
  </si>
  <si>
    <t>U T  de la Laguna Durango</t>
  </si>
  <si>
    <t>U T  de Durango</t>
  </si>
  <si>
    <t>U P  de Gómez Palacio</t>
  </si>
  <si>
    <t>U P  de Durango</t>
  </si>
  <si>
    <t>U P  de Cuencamé</t>
  </si>
  <si>
    <t>U T  Fidel Velázquez</t>
  </si>
  <si>
    <t>U T  del Valle de Toluca</t>
  </si>
  <si>
    <t>U T  del Sur del Estado de México</t>
  </si>
  <si>
    <t>U T  de Zinacantepec</t>
  </si>
  <si>
    <t>U T  de Tecámac</t>
  </si>
  <si>
    <t>U T  de Nezahualcóyotl</t>
  </si>
  <si>
    <t>U P  del Valle de Toluca</t>
  </si>
  <si>
    <t>U P  del Valle de México</t>
  </si>
  <si>
    <t>U P  de Texcoco</t>
  </si>
  <si>
    <t>U P  de Tecámac</t>
  </si>
  <si>
    <t>U P  de Otzolotepec</t>
  </si>
  <si>
    <t>U P  de Cuautitlán Izcalli</t>
  </si>
  <si>
    <t>U P  de Chimalhuacán</t>
  </si>
  <si>
    <t>U P  de Atlautla</t>
  </si>
  <si>
    <t>U P  de Atlacomulco</t>
  </si>
  <si>
    <t>U T  Laja Bajio</t>
  </si>
  <si>
    <t>U T  del Suroeste de Guanajuato</t>
  </si>
  <si>
    <t>U T  del Norte de Guanajuato</t>
  </si>
  <si>
    <t>U T  de San Miguel de Allende</t>
  </si>
  <si>
    <t>U T  de Salamanca</t>
  </si>
  <si>
    <t>U T  de León</t>
  </si>
  <si>
    <t>U P  del Bicentenario</t>
  </si>
  <si>
    <t>U P  de Pénjamo</t>
  </si>
  <si>
    <t>U P  de Juventino Rosas</t>
  </si>
  <si>
    <t>U P  de Guanajuato</t>
  </si>
  <si>
    <t>U T  del Mar del Estado de Guerrero</t>
  </si>
  <si>
    <t>U T  de la Tierra Caliente</t>
  </si>
  <si>
    <t>U T  de la Región Norte de Guerrero</t>
  </si>
  <si>
    <t>U T  de la Costa Grande de Guerrero</t>
  </si>
  <si>
    <t>U T  de Acapulco</t>
  </si>
  <si>
    <t>U P  del Estado de Guerrero</t>
  </si>
  <si>
    <t>U T  Minera de Zimapan</t>
  </si>
  <si>
    <t>U T  del Valle del Mezquital</t>
  </si>
  <si>
    <t>U T  de Tulancingo</t>
  </si>
  <si>
    <t>U T  de Tula Tepeji</t>
  </si>
  <si>
    <t>U T  de Mineral de la Reforma</t>
  </si>
  <si>
    <t>U T  de la Zona Metropolitana del Valle de Mexico</t>
  </si>
  <si>
    <t>U T  de la Sierra Hidalguense</t>
  </si>
  <si>
    <t>U T  de la Huasteca Hidalguense</t>
  </si>
  <si>
    <t>U P  Metropolitana de Hidalgo</t>
  </si>
  <si>
    <t>U P  de Tulancingo</t>
  </si>
  <si>
    <t>U P  de Pachuca</t>
  </si>
  <si>
    <t>U P  de la Energía</t>
  </si>
  <si>
    <t>U P  de Huejutla</t>
  </si>
  <si>
    <t>U P  de Francisco I. Madero</t>
  </si>
  <si>
    <t>U T  de la Zona Metropolitana de Guadalajara</t>
  </si>
  <si>
    <t>U T  de Jalisco</t>
  </si>
  <si>
    <t>U P  de la Zona Metropolitana de Guadalajara</t>
  </si>
  <si>
    <t>U T  del Oriente de Michoacán</t>
  </si>
  <si>
    <t>U T  de Morelia</t>
  </si>
  <si>
    <t>U P  de Uruapan Michoacán</t>
  </si>
  <si>
    <t>U P  de Lázaro Cardenas Michoacan</t>
  </si>
  <si>
    <t>U T  Sur del Estado de Morelos</t>
  </si>
  <si>
    <t>U T  Emiliano Zapata del Estado de Morelos</t>
  </si>
  <si>
    <t>U P  del Estado de Morelos</t>
  </si>
  <si>
    <t>U T  de Nayarit</t>
  </si>
  <si>
    <t>U T  de Mazatán</t>
  </si>
  <si>
    <t>U T  de la Sierra</t>
  </si>
  <si>
    <t>U T  de la Costa</t>
  </si>
  <si>
    <t>U T  de Bahía de Banderas</t>
  </si>
  <si>
    <t>U P  de Nayarit</t>
  </si>
  <si>
    <t>U T  Santa Catarina</t>
  </si>
  <si>
    <t>U T  Linares</t>
  </si>
  <si>
    <t>U T  Gral. Mariano Escobedo</t>
  </si>
  <si>
    <t>U T  Cadereyta</t>
  </si>
  <si>
    <t>U T  Bilingüe Franco Mexicana de Nuevo León</t>
  </si>
  <si>
    <t>U P  de García</t>
  </si>
  <si>
    <t>U P  de Apodaca</t>
  </si>
  <si>
    <t>U T  de Los Valles Centrales de Oaxaca</t>
  </si>
  <si>
    <t>U T  de la Sierra Sur de Oaxaca</t>
  </si>
  <si>
    <t>U P  de Nochixtlán</t>
  </si>
  <si>
    <t>U T  de Xicotepec de Juárez</t>
  </si>
  <si>
    <t>U T  de Tehuacán</t>
  </si>
  <si>
    <t>U T  de Tecamachalco</t>
  </si>
  <si>
    <t>U T  de Puebla</t>
  </si>
  <si>
    <t>U T  de Oriental</t>
  </si>
  <si>
    <t>U T  de Izúcar de Matamoros</t>
  </si>
  <si>
    <t>U T  de Huejotzingo</t>
  </si>
  <si>
    <t>U T  Bilingüe Internaciona Y Sustentable de Puebla</t>
  </si>
  <si>
    <t>U P  Metropolitana de Puebla</t>
  </si>
  <si>
    <t>U P  de Puebla</t>
  </si>
  <si>
    <t>U P  de Amozoc</t>
  </si>
  <si>
    <t>U T  de San Juan del Rio, Querétaro</t>
  </si>
  <si>
    <t>U T  de Querétaro</t>
  </si>
  <si>
    <t>U T  de Corregidora</t>
  </si>
  <si>
    <t>U P  de Santa Rosa Jáuregui</t>
  </si>
  <si>
    <t>U P  de Querétaro</t>
  </si>
  <si>
    <t>U A  En Querétaro (Unaq)</t>
  </si>
  <si>
    <t>U T  de la Riviera Maya</t>
  </si>
  <si>
    <t>U T  de Chetumal</t>
  </si>
  <si>
    <t>U T  de Cancún</t>
  </si>
  <si>
    <t>U P  de Quintana Roo</t>
  </si>
  <si>
    <t>U P  de Bacalar</t>
  </si>
  <si>
    <t>U T  Metropolitana de San Luis Potosí</t>
  </si>
  <si>
    <t>U T  de San Luis Potosí</t>
  </si>
  <si>
    <t>U P  de San Luis Potosi</t>
  </si>
  <si>
    <t>U T  de Escuinapa</t>
  </si>
  <si>
    <t>U T  de Culiacán</t>
  </si>
  <si>
    <t>U P  del Valle del Évora</t>
  </si>
  <si>
    <t>U P  del Mar Y la Sierra</t>
  </si>
  <si>
    <t>U P  de Sinaloa</t>
  </si>
  <si>
    <t>U T  del Sur de Sonora</t>
  </si>
  <si>
    <t>U T  de San Luis Rio Colorado</t>
  </si>
  <si>
    <t>U T  de Puerto Peñasco</t>
  </si>
  <si>
    <t>U T  de Nogales, Sonora</t>
  </si>
  <si>
    <t>U T  de Hermosillo, Sonora</t>
  </si>
  <si>
    <t>U T  de Guaymas</t>
  </si>
  <si>
    <t>U T  de Etchojoa</t>
  </si>
  <si>
    <t>U T  del Usumacinta</t>
  </si>
  <si>
    <t>U T  de Tabasco</t>
  </si>
  <si>
    <t>U P  Mesoaméricana</t>
  </si>
  <si>
    <t>U P  del Golfo de México</t>
  </si>
  <si>
    <t>U P  del Centro</t>
  </si>
  <si>
    <t>U T  del Mar de Tamaulipas Bicentenario</t>
  </si>
  <si>
    <t>U T  de Tamaulipas Norte</t>
  </si>
  <si>
    <t>U T  de Nuevo Laredo, Tamaulipas</t>
  </si>
  <si>
    <t>U T  de Matamoros, Tamaulipas</t>
  </si>
  <si>
    <t>U T  de Altamira, Tamaulipas</t>
  </si>
  <si>
    <t>U P  de Victoria</t>
  </si>
  <si>
    <t>U P  de la Región Ribereña</t>
  </si>
  <si>
    <t>U P  de Altamira</t>
  </si>
  <si>
    <t>U T  de Tlaxcala</t>
  </si>
  <si>
    <t>U P  de Tlaxcala Región Poniente</t>
  </si>
  <si>
    <t>U P  de Tlaxcala</t>
  </si>
  <si>
    <t>U T  del Sureste de Veracruz</t>
  </si>
  <si>
    <t>U T  del Centro de Veracruz</t>
  </si>
  <si>
    <t>U T  de Gutiérrez Zamora, Ver.</t>
  </si>
  <si>
    <t>U P  de Huatusco</t>
  </si>
  <si>
    <t>U T  Regional del Sur</t>
  </si>
  <si>
    <t>U T  Metropolitana</t>
  </si>
  <si>
    <t>U T  del Poniente</t>
  </si>
  <si>
    <t>U T  del Mayab</t>
  </si>
  <si>
    <t>U T  del Centro</t>
  </si>
  <si>
    <t>U P  de Yucatán</t>
  </si>
  <si>
    <t>U T  del Estado de Zacatecas</t>
  </si>
  <si>
    <t>U P  del Sur de Zacatecas</t>
  </si>
  <si>
    <t>U P  de Zacatecas</t>
  </si>
  <si>
    <t>Recursos Federales recibidos:</t>
  </si>
  <si>
    <t>Partida Generica</t>
  </si>
  <si>
    <t>Importe total por partida generica</t>
  </si>
  <si>
    <t>TOTAL EROGADO DEL CAPITULO 1000</t>
  </si>
  <si>
    <t>TOTAL EROGADO DEL CAPITULO 3000</t>
  </si>
  <si>
    <t>TOTAL EROGADO DEL CAPITULO 2000</t>
  </si>
  <si>
    <t>Técnico Superior Universitario</t>
  </si>
  <si>
    <t>Ingenieria / Licenciatura</t>
  </si>
  <si>
    <t>Información complementaria Octubre-Diciembre</t>
  </si>
  <si>
    <t>Información complementaria Julio - Septiembre</t>
  </si>
  <si>
    <t>CLABE</t>
  </si>
  <si>
    <t>1er Trimestre</t>
  </si>
  <si>
    <t>2do Trimestre</t>
  </si>
  <si>
    <t>3er Trimestre</t>
  </si>
  <si>
    <t>4to Trimestre</t>
  </si>
  <si>
    <t>Recurso recibido</t>
  </si>
  <si>
    <t>Nombre completo del titular de la Rectoría de la Universidad</t>
  </si>
  <si>
    <t>Titular de la Rectoría</t>
  </si>
  <si>
    <t xml:space="preserve">Nombre completo del titular de la Dirección de Administración, Finanzas u homólogo </t>
  </si>
  <si>
    <t>Titular de la Dirección de Administración, Finanzas u homólogo</t>
  </si>
  <si>
    <t>Monto Federal otorgado por convenio.</t>
  </si>
  <si>
    <t>Recursos Otorgados por Convenio con la Federación</t>
  </si>
  <si>
    <t>Rendimientos Financieros Generados</t>
  </si>
  <si>
    <t>Saldos finales.</t>
  </si>
  <si>
    <t>Saldos Finales de los recursos otorgados en el Ejercicio Fiscal 2022 con objeto de reintegro.</t>
  </si>
  <si>
    <t>Recursos disponibles en la cuenta bancaria específica al 31 de diciembre</t>
  </si>
  <si>
    <t>Recursos comprometidos al 31 de diciembre que se deberán ejercer a más tardar el  30 de marzo del año siguiente</t>
  </si>
  <si>
    <t>III. Servidores públicos que suscriben el presente informe</t>
  </si>
  <si>
    <t>Importe total a reintegrar a más tardar el 15 de enero del ejercicio fiscal siguiente (A+B)</t>
  </si>
  <si>
    <t>Importe de capital a reintegrar (A)</t>
  </si>
  <si>
    <t>Rendimientos bancarios a reintegrar (B)</t>
  </si>
  <si>
    <t>Ejercido 
Cap. 1000</t>
  </si>
  <si>
    <t>Ejercido 
Cap. 2000</t>
  </si>
  <si>
    <t>Ejercido 
Cap. 3000</t>
  </si>
  <si>
    <r>
      <t xml:space="preserve">El detalle de los recursos en cada uno de los trimestres corresponden a la recepción de los recursos, así como los documentos anexos al informe, son parte integrante del mismo.
La Universidad manifiesta que lleva los registros específicos respecto de la aplicación de los recuros que se presentan en este informe y sus anexos, que los montos se encuentran soportados con la documentación que comprueba plenamente y justifica el gasto, misma que se encuentra bajo su resguardo y custodia, la cual ha sido cancelada con la leyenda correspondiente y se encuentra disponible para los órganos de fiscalización y control de caracter federal y estatal que lo soliciten; así como los de carácter judicial, ya sean del fuero común y/o federal.
Lo anterior, en cumplimiento al Artículo 70 de la Ley General de Contabilidad Gubernamental, la Clausula "sexta" del convenio de apoyo Financiero y los "Criterios Generales para la Distribución del Programa Presupuestario U006" emitidos por la Subsecretaría de Educación Superior.
</t>
    </r>
    <r>
      <rPr>
        <b/>
        <u/>
        <sz val="6"/>
        <color theme="1"/>
        <rFont val="Montserrat Light"/>
      </rPr>
      <t>Los que suscriben el presente informe, en ejercicio de las facultades que les otorgan los cargos que ostentan en la Universidad, declaran bajo protesta de decir verdad que toda la información contenida en el mismo, así como los anexos que lo acompañan son ciertos y verificables en cualquier momento.</t>
    </r>
  </si>
  <si>
    <t>Informe de la aplicación de los recursos otorgados por la SEP. Ejercicio Fiscal 2023</t>
  </si>
  <si>
    <t>Saldo final de los recursos otorgados en el Ejercicio Fiscal 2023 con objeto de reintegro.</t>
  </si>
  <si>
    <t>Universidad Tecnológica</t>
  </si>
  <si>
    <t>M. en C. José Carlos Arredondo Velázquez</t>
  </si>
  <si>
    <t>MDCO. Apolinar Villegas Arcos</t>
  </si>
  <si>
    <t>BBVA BANCOMER</t>
  </si>
  <si>
    <t xml:space="preserve">La suma total del capítulo 1000 incluye el gasto por concepto de seguridad social ($4,406,702.11). </t>
  </si>
  <si>
    <t>Dentro de las plazas del Personal Docente, existe la categoría de "PROFESOR ASIGNATURA B" (H/S/M) en donde el dato corresponde a horas y no plazas.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</si>
</sst>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F800]dddd\,\ mmmm\ dd\,\ yyyy"/>
  </numFmts>
  <fonts count="2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1"/>
      <color theme="1" tint="4.9989318521683403E-2"/>
      <name val="Calibri"/>
      <family val="2"/>
      <scheme val="minor"/>
    </font>
    <font>
      <b/>
      <sz val="11"/>
      <color theme="4"/>
      <name val="Calibri"/>
      <family val="2"/>
      <scheme val="minor"/>
    </font>
    <font>
      <b/>
      <sz val="11"/>
      <color theme="1"/>
      <name val="Montserrat"/>
    </font>
    <font>
      <sz val="10"/>
      <color theme="1"/>
      <name val="Montserrat"/>
    </font>
    <font>
      <sz val="9"/>
      <color theme="1"/>
      <name val="Montserrat"/>
    </font>
    <font>
      <sz val="8"/>
      <color theme="1"/>
      <name val="Montserrat"/>
    </font>
    <font>
      <sz val="8"/>
      <color theme="1"/>
      <name val="Montserrat ExtraLight"/>
    </font>
    <font>
      <sz val="7"/>
      <color theme="1"/>
      <name val="Montserrat ExtraLight"/>
    </font>
    <font>
      <sz val="6"/>
      <color theme="1"/>
      <name val="Montserrat"/>
    </font>
    <font>
      <sz val="8"/>
      <color theme="1"/>
      <name val="Calibri"/>
      <family val="2"/>
      <scheme val="minor"/>
    </font>
    <font>
      <sz val="10"/>
      <color theme="0"/>
      <name val="Calibri"/>
      <family val="2"/>
      <scheme val="minor"/>
    </font>
    <font>
      <sz val="7"/>
      <color theme="1"/>
      <name val="Montserrat Light"/>
    </font>
    <font>
      <sz val="7"/>
      <color theme="1"/>
      <name val="Montserrat"/>
    </font>
    <font>
      <b/>
      <sz val="10"/>
      <color theme="1"/>
      <name val="Montserrat"/>
    </font>
    <font>
      <sz val="6"/>
      <color theme="1"/>
      <name val="Montserrat Light"/>
    </font>
    <font>
      <b/>
      <u/>
      <sz val="6"/>
      <color theme="1"/>
      <name val="Montserrat Light"/>
    </font>
    <font>
      <sz val="6"/>
      <color theme="1"/>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1">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vertical="center" wrapText="1"/>
    </xf>
    <xf numFmtId="43" fontId="0" fillId="0" borderId="0" xfId="0" applyNumberFormat="1"/>
    <xf numFmtId="0" fontId="0" fillId="4" borderId="0" xfId="0" applyFill="1"/>
    <xf numFmtId="0" fontId="0" fillId="0" borderId="0" xfId="0" applyAlignment="1">
      <alignment vertical="center"/>
    </xf>
    <xf numFmtId="0" fontId="0" fillId="0" borderId="3" xfId="0" applyBorder="1"/>
    <xf numFmtId="0" fontId="0" fillId="2" borderId="3" xfId="0" applyFill="1" applyBorder="1"/>
    <xf numFmtId="0" fontId="0" fillId="4" borderId="0" xfId="0" applyFill="1" applyAlignment="1">
      <alignment vertical="center"/>
    </xf>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44" fontId="0" fillId="2" borderId="1" xfId="2" applyFont="1" applyFill="1" applyBorder="1" applyAlignment="1">
      <alignment vertical="center" wrapText="1"/>
    </xf>
    <xf numFmtId="0" fontId="0" fillId="0" borderId="1" xfId="0" applyBorder="1" applyAlignment="1">
      <alignment horizontal="center" vertical="center" wrapText="1"/>
    </xf>
    <xf numFmtId="43" fontId="0" fillId="0" borderId="2" xfId="1" applyFont="1" applyBorder="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xf numFmtId="43" fontId="2" fillId="0" borderId="1" xfId="1" applyFont="1" applyBorder="1"/>
    <xf numFmtId="0" fontId="2" fillId="0" borderId="1" xfId="0" applyFont="1" applyBorder="1" applyAlignment="1">
      <alignment horizontal="right"/>
    </xf>
    <xf numFmtId="14" fontId="0" fillId="0" borderId="1" xfId="0" applyNumberFormat="1" applyBorder="1"/>
    <xf numFmtId="14" fontId="0" fillId="0" borderId="9" xfId="0" applyNumberFormat="1" applyBorder="1"/>
    <xf numFmtId="43" fontId="0" fillId="0" borderId="0" xfId="1" applyFont="1" applyAlignment="1">
      <alignment horizontal="right"/>
    </xf>
    <xf numFmtId="43" fontId="0" fillId="0" borderId="0" xfId="1" applyFont="1" applyAlignment="1">
      <alignment horizontal="center" vertical="center"/>
    </xf>
    <xf numFmtId="43" fontId="0" fillId="2" borderId="1" xfId="0" applyNumberFormat="1" applyFill="1" applyBorder="1"/>
    <xf numFmtId="43" fontId="0" fillId="2" borderId="3" xfId="0" applyNumberFormat="1" applyFill="1" applyBorder="1"/>
    <xf numFmtId="0" fontId="4" fillId="0" borderId="2" xfId="0" applyFont="1" applyBorder="1" applyAlignment="1">
      <alignment horizontal="center" vertical="center" wrapText="1"/>
    </xf>
    <xf numFmtId="43" fontId="0" fillId="2" borderId="1" xfId="0" applyNumberFormat="1" applyFill="1" applyBorder="1" applyAlignment="1">
      <alignment horizontal="right" vertical="center" wrapText="1"/>
    </xf>
    <xf numFmtId="44" fontId="0" fillId="0" borderId="0" xfId="2" applyFont="1" applyAlignment="1">
      <alignment horizontal="right"/>
    </xf>
    <xf numFmtId="44" fontId="0" fillId="4" borderId="0" xfId="2" applyFont="1" applyFill="1"/>
    <xf numFmtId="0" fontId="0" fillId="0" borderId="2" xfId="0" applyBorder="1" applyAlignment="1">
      <alignment horizontal="center"/>
    </xf>
    <xf numFmtId="0" fontId="0" fillId="0" borderId="3" xfId="0" applyBorder="1" applyAlignment="1">
      <alignment horizontal="right"/>
    </xf>
    <xf numFmtId="44" fontId="0" fillId="2" borderId="1" xfId="0" applyNumberFormat="1" applyFill="1" applyBorder="1" applyAlignment="1">
      <alignment horizontal="right" vertical="center" wrapText="1"/>
    </xf>
    <xf numFmtId="49" fontId="0" fillId="0" borderId="1" xfId="0" applyNumberFormat="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44" fontId="6" fillId="4" borderId="0" xfId="2" applyFont="1" applyFill="1" applyAlignment="1">
      <alignment vertical="center" wrapText="1"/>
    </xf>
    <xf numFmtId="0" fontId="5" fillId="4" borderId="0" xfId="0" applyFont="1" applyFill="1"/>
    <xf numFmtId="44" fontId="0" fillId="0" borderId="0" xfId="2" applyFont="1" applyAlignment="1">
      <alignment horizontal="center" vertical="center"/>
    </xf>
    <xf numFmtId="44" fontId="0" fillId="0" borderId="0" xfId="0" applyNumberFormat="1" applyAlignment="1">
      <alignment horizontal="right"/>
    </xf>
    <xf numFmtId="0" fontId="0" fillId="0" borderId="1" xfId="0" applyBorder="1"/>
    <xf numFmtId="0" fontId="0" fillId="4" borderId="1" xfId="0" applyFill="1" applyBorder="1" applyAlignment="1">
      <alignment wrapText="1"/>
    </xf>
    <xf numFmtId="0" fontId="0" fillId="4" borderId="2" xfId="0" applyFill="1" applyBorder="1" applyAlignment="1">
      <alignment wrapText="1"/>
    </xf>
    <xf numFmtId="0" fontId="0" fillId="2" borderId="11" xfId="0" applyFill="1" applyBorder="1" applyAlignment="1">
      <alignment vertical="center"/>
    </xf>
    <xf numFmtId="49" fontId="7" fillId="4" borderId="0" xfId="0" applyNumberFormat="1" applyFont="1" applyFill="1"/>
    <xf numFmtId="44" fontId="0" fillId="4" borderId="1" xfId="2" applyFont="1" applyFill="1" applyBorder="1"/>
    <xf numFmtId="0" fontId="14" fillId="4" borderId="0" xfId="0" applyFont="1" applyFill="1"/>
    <xf numFmtId="43" fontId="0" fillId="2" borderId="1" xfId="1" applyFont="1" applyFill="1" applyBorder="1" applyAlignment="1">
      <alignment horizontal="right" vertical="center" wrapText="1"/>
    </xf>
    <xf numFmtId="43" fontId="0" fillId="2" borderId="3" xfId="1" applyFont="1" applyFill="1" applyBorder="1"/>
    <xf numFmtId="43" fontId="0" fillId="2" borderId="1" xfId="1" applyFont="1" applyFill="1" applyBorder="1"/>
    <xf numFmtId="0" fontId="4" fillId="0" borderId="0" xfId="0" applyFont="1" applyAlignment="1">
      <alignment horizontal="center" vertical="center" wrapText="1"/>
    </xf>
    <xf numFmtId="0" fontId="16" fillId="4" borderId="0" xfId="0" applyFont="1" applyFill="1" applyAlignment="1">
      <alignment horizontal="center" vertical="center" wrapText="1"/>
    </xf>
    <xf numFmtId="0" fontId="8" fillId="4" borderId="0" xfId="0" applyFont="1" applyFill="1" applyAlignment="1">
      <alignment horizontal="right"/>
    </xf>
    <xf numFmtId="44" fontId="17" fillId="4" borderId="1" xfId="2" applyFont="1" applyFill="1" applyBorder="1" applyAlignment="1">
      <alignment horizontal="right"/>
    </xf>
    <xf numFmtId="0" fontId="10" fillId="4" borderId="9" xfId="0" applyFont="1" applyFill="1" applyBorder="1" applyAlignment="1">
      <alignment horizontal="center" vertical="center"/>
    </xf>
    <xf numFmtId="0" fontId="16" fillId="4" borderId="0" xfId="0" applyFont="1" applyFill="1" applyAlignment="1">
      <alignment vertical="center" wrapText="1"/>
    </xf>
    <xf numFmtId="44" fontId="0" fillId="0" borderId="0" xfId="0" applyNumberFormat="1"/>
    <xf numFmtId="8" fontId="0" fillId="0" borderId="0" xfId="0" applyNumberFormat="1"/>
    <xf numFmtId="2" fontId="0" fillId="0" borderId="0" xfId="0" applyNumberFormat="1"/>
    <xf numFmtId="0" fontId="0" fillId="2" borderId="1" xfId="0" applyFill="1" applyBorder="1" applyAlignment="1">
      <alignment vertical="center"/>
    </xf>
    <xf numFmtId="4" fontId="0" fillId="0" borderId="0" xfId="0" applyNumberFormat="1"/>
    <xf numFmtId="2" fontId="0" fillId="2" borderId="1" xfId="0" applyNumberFormat="1" applyFill="1" applyBorder="1" applyAlignment="1">
      <alignment horizontal="center" vertical="center"/>
    </xf>
    <xf numFmtId="0" fontId="0" fillId="3" borderId="0" xfId="0" applyFill="1" applyAlignment="1">
      <alignment horizontal="center" wrapText="1"/>
    </xf>
    <xf numFmtId="0" fontId="3" fillId="5" borderId="4"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right"/>
    </xf>
    <xf numFmtId="0" fontId="0" fillId="4" borderId="0" xfId="0" applyFill="1" applyAlignment="1">
      <alignment horizontal="right"/>
    </xf>
    <xf numFmtId="44" fontId="0" fillId="0" borderId="0" xfId="2" applyFont="1" applyAlignment="1">
      <alignment horizontal="center"/>
    </xf>
    <xf numFmtId="44" fontId="0" fillId="0" borderId="0" xfId="2" applyFont="1" applyAlignment="1">
      <alignment horizontal="center" vertical="center"/>
    </xf>
    <xf numFmtId="0" fontId="0" fillId="0" borderId="1" xfId="0" applyBorder="1" applyAlignment="1">
      <alignment horizontal="right"/>
    </xf>
    <xf numFmtId="0" fontId="15" fillId="5" borderId="4" xfId="0" applyFont="1" applyFill="1" applyBorder="1" applyAlignment="1">
      <alignment horizontal="center" wrapText="1"/>
    </xf>
    <xf numFmtId="0" fontId="0" fillId="0" borderId="1" xfId="0" applyBorder="1" applyAlignment="1">
      <alignment horizontal="right" wrapText="1"/>
    </xf>
    <xf numFmtId="0" fontId="0" fillId="4" borderId="1" xfId="0" applyFill="1" applyBorder="1" applyAlignment="1">
      <alignment horizontal="right"/>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xf>
    <xf numFmtId="49" fontId="18" fillId="4" borderId="4" xfId="0" applyNumberFormat="1" applyFont="1" applyFill="1" applyBorder="1" applyAlignment="1">
      <alignment horizontal="center" vertical="center"/>
    </xf>
    <xf numFmtId="49" fontId="18" fillId="4" borderId="0" xfId="0" applyNumberFormat="1" applyFont="1" applyFill="1" applyAlignment="1">
      <alignment horizontal="center" vertical="center"/>
    </xf>
    <xf numFmtId="0" fontId="10" fillId="4" borderId="1" xfId="0" applyFont="1" applyFill="1" applyBorder="1" applyAlignment="1">
      <alignment horizontal="center" wrapText="1"/>
    </xf>
    <xf numFmtId="44" fontId="10" fillId="4" borderId="9" xfId="0" applyNumberFormat="1" applyFont="1" applyFill="1" applyBorder="1" applyAlignment="1">
      <alignment horizontal="center" wrapText="1"/>
    </xf>
    <xf numFmtId="44" fontId="10" fillId="4" borderId="6" xfId="0" applyNumberFormat="1" applyFont="1" applyFill="1" applyBorder="1" applyAlignment="1">
      <alignment horizontal="center" wrapText="1"/>
    </xf>
    <xf numFmtId="0" fontId="8" fillId="4" borderId="2" xfId="0" applyFont="1" applyFill="1" applyBorder="1" applyAlignment="1">
      <alignment horizontal="center"/>
    </xf>
    <xf numFmtId="0" fontId="8" fillId="4" borderId="3" xfId="0" applyFont="1" applyFill="1" applyBorder="1" applyAlignment="1">
      <alignment horizontal="center"/>
    </xf>
    <xf numFmtId="0" fontId="10" fillId="4" borderId="6" xfId="0" applyFont="1" applyFill="1" applyBorder="1" applyAlignment="1">
      <alignment horizontal="center" wrapText="1"/>
    </xf>
    <xf numFmtId="0" fontId="10" fillId="4" borderId="1" xfId="0" applyFont="1" applyFill="1" applyBorder="1" applyAlignment="1">
      <alignment horizontal="center" vertical="center" wrapText="1"/>
    </xf>
    <xf numFmtId="0" fontId="19" fillId="4" borderId="0" xfId="0" applyFont="1" applyFill="1" applyAlignment="1">
      <alignment horizontal="center" vertical="center" wrapText="1"/>
    </xf>
    <xf numFmtId="0" fontId="10" fillId="4" borderId="0" xfId="0" applyFont="1" applyFill="1" applyAlignment="1">
      <alignment horizontal="center" wrapText="1"/>
    </xf>
    <xf numFmtId="164" fontId="17" fillId="4" borderId="4" xfId="0" applyNumberFormat="1" applyFont="1" applyFill="1" applyBorder="1" applyAlignment="1">
      <alignment horizontal="right"/>
    </xf>
    <xf numFmtId="0" fontId="13" fillId="4" borderId="1" xfId="0" applyFont="1" applyFill="1" applyBorder="1" applyAlignment="1">
      <alignment horizontal="right"/>
    </xf>
    <xf numFmtId="0" fontId="11" fillId="4" borderId="0" xfId="0" applyFont="1" applyFill="1" applyAlignment="1">
      <alignment horizontal="center"/>
    </xf>
    <xf numFmtId="0" fontId="11" fillId="4" borderId="10" xfId="0" applyFont="1" applyFill="1" applyBorder="1" applyAlignment="1">
      <alignment horizontal="center" vertical="top" wrapText="1"/>
    </xf>
    <xf numFmtId="0" fontId="11" fillId="4" borderId="0" xfId="0" applyFont="1" applyFill="1" applyAlignment="1">
      <alignment horizontal="center" vertical="top" wrapText="1"/>
    </xf>
    <xf numFmtId="0" fontId="12" fillId="4" borderId="0" xfId="0" applyFont="1" applyFill="1" applyAlignment="1">
      <alignment horizontal="center" vertical="top"/>
    </xf>
    <xf numFmtId="0" fontId="12" fillId="4" borderId="0" xfId="0" applyFont="1" applyFill="1" applyAlignment="1">
      <alignment horizontal="center" vertical="top" wrapText="1"/>
    </xf>
    <xf numFmtId="0" fontId="21" fillId="0" borderId="0" xfId="0" applyFont="1"/>
    <xf numFmtId="0" fontId="21" fillId="0" borderId="0" xfId="0" applyFont="1" applyAlignment="1">
      <alignment horizontal="right"/>
    </xf>
  </cellXfs>
  <cellStyles count="3">
    <cellStyle name="Millares" xfId="1" builtinId="3"/>
    <cellStyle name="Moneda" xfId="2" builtinId="4"/>
    <cellStyle name="Normal" xfId="0" builtinId="0"/>
  </cellStyles>
  <dxfs count="72">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none"/>
      </font>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outline="0">
        <left style="thin">
          <color indexed="64"/>
        </left>
        <right/>
        <top style="thin">
          <color indexed="64"/>
        </top>
        <bottom style="thin">
          <color indexed="64"/>
        </bottom>
      </border>
    </dxf>
    <dxf>
      <numFmt numFmtId="19" formatCode="dd/mm/yyyy"/>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42861</xdr:rowOff>
    </xdr:from>
    <xdr:to>
      <xdr:col>5</xdr:col>
      <xdr:colOff>562318</xdr:colOff>
      <xdr:row>2</xdr:row>
      <xdr:rowOff>85724</xdr:rowOff>
    </xdr:to>
    <xdr:pic>
      <xdr:nvPicPr>
        <xdr:cNvPr id="3" name="Imagen 2">
          <a:extLst>
            <a:ext uri="{FF2B5EF4-FFF2-40B4-BE49-F238E27FC236}">
              <a16:creationId xmlns="" xmlns:a16="http://schemas.microsoft.com/office/drawing/2014/main" id="{0C52813C-8371-42D3-8889-39A60AEDC269}"/>
            </a:ext>
          </a:extLst>
        </xdr:cNvPr>
        <xdr:cNvPicPr>
          <a:picLocks noChangeAspect="1"/>
        </xdr:cNvPicPr>
      </xdr:nvPicPr>
      <xdr:blipFill>
        <a:blip xmlns:r="http://schemas.openxmlformats.org/officeDocument/2006/relationships" r:embed="rId1"/>
        <a:stretch>
          <a:fillRect/>
        </a:stretch>
      </xdr:blipFill>
      <xdr:spPr>
        <a:xfrm>
          <a:off x="161925" y="42861"/>
          <a:ext cx="4856436" cy="423863"/>
        </a:xfrm>
        <a:prstGeom prst="rect">
          <a:avLst/>
        </a:prstGeom>
      </xdr:spPr>
    </xdr:pic>
    <xdr:clientData/>
  </xdr:twoCellAnchor>
</xdr:wsDr>
</file>

<file path=xl/tables/table1.xml><?xml version="1.0" encoding="utf-8"?>
<table xmlns="http://schemas.openxmlformats.org/spreadsheetml/2006/main" id="1" name="Tabla1" displayName="Tabla1" ref="B18:D30" totalsRowShown="0" headerRowDxfId="71" headerRowBorderDxfId="70" tableBorderDxfId="69" totalsRowBorderDxfId="68">
  <tableColumns count="3">
    <tableColumn id="1" name="Mes " dataDxfId="67"/>
    <tableColumn id="2" name="Fecha de Transferencia" dataDxfId="66"/>
    <tableColumn id="3" name="Importe" dataDxfId="65" dataCellStyle="Millares"/>
  </tableColumns>
  <tableStyleInfo name="TableStyleMedium2" showFirstColumn="0" showLastColumn="0" showRowStripes="1" showColumnStripes="0"/>
</table>
</file>

<file path=xl/tables/table10.xml><?xml version="1.0" encoding="utf-8"?>
<table xmlns="http://schemas.openxmlformats.org/spreadsheetml/2006/main" id="11" name="Tabla5412" displayName="Tabla5412" ref="B13:D16" totalsRowShown="0" headerRowDxfId="38">
  <tableColumns count="3">
    <tableColumn id="1" name="Concepto" dataDxfId="37"/>
    <tableColumn id="3" name="Plazas" dataDxfId="36"/>
    <tableColumn id="4" name="Importe" dataDxfId="35" dataCellStyle="Moneda"/>
  </tableColumns>
  <tableStyleInfo name="TableStyleMedium13" showFirstColumn="0" showLastColumn="0" showRowStripes="1" showColumnStripes="0"/>
</table>
</file>

<file path=xl/tables/table11.xml><?xml version="1.0" encoding="utf-8"?>
<table xmlns="http://schemas.openxmlformats.org/spreadsheetml/2006/main" id="12" name="Tabla6513" displayName="Tabla6513" ref="B21:D30" totalsRowShown="0" headerRowDxfId="34">
  <tableColumns count="3">
    <tableColumn id="1" name="No. " dataDxfId="33"/>
    <tableColumn id="2" name="Partida Generica" dataDxfId="32"/>
    <tableColumn id="3" name="Importe total por partida generica" dataDxfId="31" dataCellStyle="Moneda"/>
  </tableColumns>
  <tableStyleInfo name="TableStyleMedium2" showFirstColumn="0" showLastColumn="0" showRowStripes="1" showColumnStripes="0"/>
</table>
</file>

<file path=xl/tables/table12.xml><?xml version="1.0" encoding="utf-8"?>
<table xmlns="http://schemas.openxmlformats.org/spreadsheetml/2006/main" id="13" name="Tabla681014" displayName="Tabla681014" ref="B35:D44" totalsRowShown="0" headerRowDxfId="30" dataDxfId="29">
  <tableColumns count="3">
    <tableColumn id="1" name="No. " dataDxfId="28"/>
    <tableColumn id="2" name="Partida Generica" dataDxfId="27"/>
    <tableColumn id="3" name="Importe total por partida generica" dataDxfId="26" dataCellStyle="Moneda"/>
  </tableColumns>
  <tableStyleInfo name="TableStyleMedium2" showFirstColumn="0" showLastColumn="0" showRowStripes="1" showColumnStripes="0"/>
</table>
</file>

<file path=xl/tables/table13.xml><?xml version="1.0" encoding="utf-8"?>
<table xmlns="http://schemas.openxmlformats.org/spreadsheetml/2006/main" id="14" name="Tabla81115" displayName="Tabla81115" ref="C55:D58" totalsRowShown="0">
  <tableColumns count="2">
    <tableColumn id="1" name="Concepto" dataDxfId="25"/>
    <tableColumn id="2" name="No. De Alumnos"/>
  </tableColumns>
  <tableStyleInfo name="TableStyleMedium2" showFirstColumn="0" showLastColumn="0" showRowStripes="1" showColumnStripes="0"/>
</table>
</file>

<file path=xl/tables/table14.xml><?xml version="1.0" encoding="utf-8"?>
<table xmlns="http://schemas.openxmlformats.org/spreadsheetml/2006/main" id="15" name="Tabla541216" displayName="Tabla541216" ref="B13:D16" totalsRowShown="0" headerRowDxfId="24">
  <tableColumns count="3">
    <tableColumn id="1" name="Concepto" dataDxfId="23"/>
    <tableColumn id="3" name="Plazas" dataDxfId="22"/>
    <tableColumn id="4" name="Importe" dataDxfId="21" dataCellStyle="Moneda"/>
  </tableColumns>
  <tableStyleInfo name="TableStyleMedium13" showFirstColumn="0" showLastColumn="0" showRowStripes="1" showColumnStripes="0"/>
</table>
</file>

<file path=xl/tables/table15.xml><?xml version="1.0" encoding="utf-8"?>
<table xmlns="http://schemas.openxmlformats.org/spreadsheetml/2006/main" id="16" name="Tabla651317" displayName="Tabla651317" ref="B21:D30" totalsRowShown="0" headerRowDxfId="20">
  <tableColumns count="3">
    <tableColumn id="1" name="No. " dataDxfId="19"/>
    <tableColumn id="2" name="Partida Generica" dataDxfId="18"/>
    <tableColumn id="3" name="Importe total por partida generica" dataDxfId="17" dataCellStyle="Moneda"/>
  </tableColumns>
  <tableStyleInfo name="TableStyleMedium2" showFirstColumn="0" showLastColumn="0" showRowStripes="1" showColumnStripes="0"/>
</table>
</file>

<file path=xl/tables/table16.xml><?xml version="1.0" encoding="utf-8"?>
<table xmlns="http://schemas.openxmlformats.org/spreadsheetml/2006/main" id="17" name="Tabla68101418" displayName="Tabla68101418" ref="B35:D44" totalsRowShown="0" headerRowDxfId="16" dataDxfId="15">
  <tableColumns count="3">
    <tableColumn id="1" name="No. " dataDxfId="14"/>
    <tableColumn id="2" name="Partida Generica" dataDxfId="13"/>
    <tableColumn id="3" name="Importe total por partida generica" dataDxfId="12" dataCellStyle="Moneda"/>
  </tableColumns>
  <tableStyleInfo name="TableStyleMedium2" showFirstColumn="0" showLastColumn="0" showRowStripes="1" showColumnStripes="0"/>
</table>
</file>

<file path=xl/tables/table17.xml><?xml version="1.0" encoding="utf-8"?>
<table xmlns="http://schemas.openxmlformats.org/spreadsheetml/2006/main" id="18" name="Tabla8111519" displayName="Tabla8111519" ref="C55:D58" totalsRowShown="0">
  <tableColumns count="2">
    <tableColumn id="1" name="Concepto" dataDxfId="11"/>
    <tableColumn id="2" name="No. De Alumnos"/>
  </tableColumns>
  <tableStyleInfo name="TableStyleMedium2" showFirstColumn="0" showLastColumn="0" showRowStripes="1" showColumnStripes="0"/>
</table>
</file>

<file path=xl/tables/table18.xml><?xml version="1.0" encoding="utf-8"?>
<table xmlns="http://schemas.openxmlformats.org/spreadsheetml/2006/main" id="20" name="Tabla221" displayName="Tabla221" ref="A5:E10" totalsRowShown="0" headerRowDxfId="10" dataDxfId="9" dataCellStyle="Millares">
  <tableColumns count="5">
    <tableColumn id="1" name="Trimestre" dataDxfId="8"/>
    <tableColumn id="2" name="Recursos Otorgados por Convenio con la Federación" dataDxfId="7" dataCellStyle="Millares">
      <calculatedColumnFormula>SUM(B3:B5)</calculatedColumnFormula>
    </tableColumn>
    <tableColumn id="3" name="Rendimientos Financieros Generados" dataDxfId="6" dataCellStyle="Millares">
      <calculatedColumnFormula>SUM(C3:C5)</calculatedColumnFormula>
    </tableColumn>
    <tableColumn id="4" name="Recursos Ejercidos" dataDxfId="5" dataCellStyle="Millares">
      <calculatedColumnFormula>'Abr-Jun'!D6</calculatedColumnFormula>
    </tableColumn>
    <tableColumn id="5" name="Saldo" dataDxfId="4" dataCellStyle="Millares"/>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13:D16" totalsRowShown="0" headerRowDxfId="64">
  <tableColumns count="3">
    <tableColumn id="1" name="Concepto" dataDxfId="63"/>
    <tableColumn id="3" name="Plazas" dataDxfId="62"/>
    <tableColumn id="4" name="Importe" dataDxfId="61" dataCellStyle="Moneda"/>
  </tableColumns>
  <tableStyleInfo name="TableStyleMedium13" showFirstColumn="0" showLastColumn="0" showRowStripes="1" showColumnStripes="0"/>
</table>
</file>

<file path=xl/tables/table3.xml><?xml version="1.0" encoding="utf-8"?>
<table xmlns="http://schemas.openxmlformats.org/spreadsheetml/2006/main" id="6" name="Tabla6" displayName="Tabla6" ref="B21:D30" totalsRowShown="0" headerRowDxfId="60">
  <tableColumns count="3">
    <tableColumn id="1" name="No. " dataDxfId="59"/>
    <tableColumn id="2" name="Partida Generica" dataDxfId="58"/>
    <tableColumn id="3" name="Importe total por partida generica" dataDxfId="57" dataCellStyle="Moneda"/>
  </tableColumns>
  <tableStyleInfo name="TableStyleMedium2" showFirstColumn="0" showLastColumn="0" showRowStripes="1" showColumnStripes="0"/>
</table>
</file>

<file path=xl/tables/table4.xml><?xml version="1.0" encoding="utf-8"?>
<table xmlns="http://schemas.openxmlformats.org/spreadsheetml/2006/main" id="7" name="Tabla68" displayName="Tabla68" ref="B35:D44" totalsRowShown="0" headerRowDxfId="56" dataDxfId="55">
  <tableColumns count="3">
    <tableColumn id="1" name="No. " dataDxfId="54"/>
    <tableColumn id="2" name="Partida Generica" dataDxfId="53"/>
    <tableColumn id="3" name="Importe total por partida generica" dataDxfId="52" dataCellStyle="Moneda"/>
  </tableColumns>
  <tableStyleInfo name="TableStyleMedium2" showFirstColumn="0" showLastColumn="0" showRowStripes="1" showColumnStripes="0"/>
</table>
</file>

<file path=xl/tables/table5.xml><?xml version="1.0" encoding="utf-8"?>
<table xmlns="http://schemas.openxmlformats.org/spreadsheetml/2006/main" id="8" name="Tabla8" displayName="Tabla8" ref="C55:D58" totalsRowShown="0">
  <tableColumns count="2">
    <tableColumn id="1" name="Concepto" dataDxfId="51"/>
    <tableColumn id="2" name="No. De Alumnos" dataDxfId="50"/>
  </tableColumns>
  <tableStyleInfo name="TableStyleMedium2" showFirstColumn="0" showLastColumn="0" showRowStripes="1" showColumnStripes="0"/>
</table>
</file>

<file path=xl/tables/table6.xml><?xml version="1.0" encoding="utf-8"?>
<table xmlns="http://schemas.openxmlformats.org/spreadsheetml/2006/main" id="3" name="Tabla54" displayName="Tabla54" ref="B13:D16" totalsRowShown="0" headerRowDxfId="3">
  <tableColumns count="3">
    <tableColumn id="1" name="Concepto" dataDxfId="2"/>
    <tableColumn id="3" name="Plazas" dataDxfId="1"/>
    <tableColumn id="4" name="Importe" dataDxfId="0" dataCellStyle="Moneda"/>
  </tableColumns>
  <tableStyleInfo name="TableStyleMedium13" showFirstColumn="0" showLastColumn="0" showRowStripes="1" showColumnStripes="0"/>
</table>
</file>

<file path=xl/tables/table7.xml><?xml version="1.0" encoding="utf-8"?>
<table xmlns="http://schemas.openxmlformats.org/spreadsheetml/2006/main" id="4" name="Tabla65" displayName="Tabla65" ref="B21:D30" totalsRowShown="0" headerRowDxfId="49">
  <tableColumns count="3">
    <tableColumn id="1" name="No. " dataDxfId="48"/>
    <tableColumn id="2" name="Partida Generica" dataDxfId="47"/>
    <tableColumn id="3" name="Importe total por partida generica" dataDxfId="46" dataCellStyle="Moneda"/>
  </tableColumns>
  <tableStyleInfo name="TableStyleMedium2" showFirstColumn="0" showLastColumn="0" showRowStripes="1" showColumnStripes="0"/>
</table>
</file>

<file path=xl/tables/table8.xml><?xml version="1.0" encoding="utf-8"?>
<table xmlns="http://schemas.openxmlformats.org/spreadsheetml/2006/main" id="9" name="Tabla6810" displayName="Tabla6810" ref="B35:D44" totalsRowShown="0" headerRowDxfId="45" dataDxfId="44">
  <tableColumns count="3">
    <tableColumn id="1" name="No. " dataDxfId="43"/>
    <tableColumn id="2" name="Partida Generica" dataDxfId="42"/>
    <tableColumn id="3" name="Importe total por partida generica" dataDxfId="41" dataCellStyle="Moneda"/>
  </tableColumns>
  <tableStyleInfo name="TableStyleMedium2" showFirstColumn="0" showLastColumn="0" showRowStripes="1" showColumnStripes="0"/>
</table>
</file>

<file path=xl/tables/table9.xml><?xml version="1.0" encoding="utf-8"?>
<table xmlns="http://schemas.openxmlformats.org/spreadsheetml/2006/main" id="10" name="Tabla811" displayName="Tabla811" ref="C55:D58" totalsRowShown="0">
  <tableColumns count="2">
    <tableColumn id="1" name="Concepto" dataDxfId="40"/>
    <tableColumn id="2" name="No. De Alumnos" dataDxfId="3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 Id="rId5" Type="http://schemas.openxmlformats.org/officeDocument/2006/relationships/table" Target="../tables/table17.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38"/>
  <sheetViews>
    <sheetView showGridLines="0" topLeftCell="A13" zoomScale="85" zoomScaleNormal="85" workbookViewId="0">
      <selection activeCell="C22" sqref="C22"/>
    </sheetView>
  </sheetViews>
  <sheetFormatPr baseColWidth="10" defaultRowHeight="15"/>
  <cols>
    <col min="1" max="1" width="12.85546875" customWidth="1"/>
    <col min="2" max="2" width="24.140625" customWidth="1"/>
    <col min="3" max="3" width="20.85546875" customWidth="1"/>
    <col min="4" max="4" width="20.140625" customWidth="1"/>
    <col min="5" max="5" width="19.42578125" customWidth="1"/>
    <col min="11" max="11" width="21" bestFit="1" customWidth="1"/>
  </cols>
  <sheetData>
    <row r="1" spans="1:11" ht="15" customHeight="1">
      <c r="A1" s="69" t="s">
        <v>71</v>
      </c>
      <c r="B1" s="69"/>
      <c r="C1" s="69"/>
      <c r="D1" s="69"/>
      <c r="E1" s="69"/>
      <c r="F1" s="1"/>
    </row>
    <row r="2" spans="1:11" ht="15" customHeight="1">
      <c r="A2" s="69" t="s">
        <v>495</v>
      </c>
      <c r="B2" s="69"/>
      <c r="C2" s="69"/>
      <c r="D2" s="69"/>
      <c r="E2" s="69"/>
      <c r="F2" s="1"/>
    </row>
    <row r="3" spans="1:11" ht="15" customHeight="1">
      <c r="A3" s="68" t="s">
        <v>274</v>
      </c>
      <c r="B3" s="68"/>
      <c r="C3" s="68"/>
      <c r="D3" s="68"/>
      <c r="E3" s="68"/>
    </row>
    <row r="5" spans="1:11" ht="30">
      <c r="A5" s="14" t="s">
        <v>1</v>
      </c>
      <c r="B5" s="15" t="s">
        <v>35</v>
      </c>
      <c r="C5" s="10"/>
      <c r="D5" s="17" t="s">
        <v>2</v>
      </c>
      <c r="E5" s="12" t="s">
        <v>497</v>
      </c>
    </row>
    <row r="6" spans="1:11">
      <c r="A6" s="7"/>
      <c r="B6" s="6"/>
      <c r="C6" s="7"/>
      <c r="E6" s="6"/>
    </row>
    <row r="7" spans="1:11" ht="45.75" customHeight="1">
      <c r="A7" s="13" t="s">
        <v>0</v>
      </c>
      <c r="B7" s="15" t="s">
        <v>406</v>
      </c>
      <c r="C7" s="6"/>
      <c r="D7" s="31" t="s">
        <v>480</v>
      </c>
      <c r="E7" s="16">
        <v>87381627.999999985</v>
      </c>
    </row>
    <row r="9" spans="1:11" ht="14.25" customHeight="1"/>
    <row r="10" spans="1:11" ht="15" customHeight="1">
      <c r="A10" s="68" t="s">
        <v>275</v>
      </c>
      <c r="B10" s="68"/>
      <c r="C10" s="68"/>
      <c r="D10" s="68"/>
      <c r="E10" s="68"/>
    </row>
    <row r="11" spans="1:11" ht="12" customHeight="1"/>
    <row r="12" spans="1:11">
      <c r="A12" s="67" t="s">
        <v>3</v>
      </c>
      <c r="B12" s="67"/>
      <c r="C12" s="67"/>
      <c r="D12" s="67"/>
      <c r="E12" s="67"/>
    </row>
    <row r="14" spans="1:11" ht="45">
      <c r="A14" s="38" t="s">
        <v>4</v>
      </c>
      <c r="B14" s="66">
        <v>1.26800011980386E+16</v>
      </c>
      <c r="C14" s="6"/>
      <c r="D14" s="17" t="s">
        <v>5</v>
      </c>
      <c r="E14" s="64" t="s">
        <v>500</v>
      </c>
    </row>
    <row r="16" spans="1:11">
      <c r="A16" s="67" t="s">
        <v>460</v>
      </c>
      <c r="B16" s="67"/>
      <c r="C16" s="67"/>
      <c r="D16" s="67"/>
      <c r="E16" s="67"/>
      <c r="K16" s="63"/>
    </row>
    <row r="18" spans="2:4" s="3" customFormat="1" ht="31.5" customHeight="1">
      <c r="B18" s="19" t="s">
        <v>48</v>
      </c>
      <c r="C18" s="20" t="s">
        <v>49</v>
      </c>
      <c r="D18" s="21" t="s">
        <v>11</v>
      </c>
    </row>
    <row r="19" spans="2:4">
      <c r="B19" s="8" t="s">
        <v>50</v>
      </c>
      <c r="C19" s="25"/>
      <c r="D19" s="18"/>
    </row>
    <row r="20" spans="2:4">
      <c r="B20" s="8" t="s">
        <v>51</v>
      </c>
      <c r="C20" s="25"/>
      <c r="D20" s="18"/>
    </row>
    <row r="21" spans="2:4">
      <c r="B21" s="8" t="s">
        <v>52</v>
      </c>
      <c r="C21" s="25">
        <v>45007</v>
      </c>
      <c r="D21" s="18">
        <v>23831352</v>
      </c>
    </row>
    <row r="22" spans="2:4">
      <c r="B22" s="8" t="s">
        <v>53</v>
      </c>
      <c r="C22" s="25">
        <v>45034</v>
      </c>
      <c r="D22" s="18">
        <v>7943784</v>
      </c>
    </row>
    <row r="23" spans="2:4">
      <c r="B23" s="8" t="s">
        <v>54</v>
      </c>
      <c r="C23" s="25">
        <v>45062</v>
      </c>
      <c r="D23" s="18">
        <v>7943784</v>
      </c>
    </row>
    <row r="24" spans="2:4">
      <c r="B24" s="8" t="s">
        <v>55</v>
      </c>
      <c r="C24" s="25">
        <v>45092</v>
      </c>
      <c r="D24" s="18">
        <v>7943784</v>
      </c>
    </row>
    <row r="25" spans="2:4">
      <c r="B25" s="8" t="s">
        <v>56</v>
      </c>
      <c r="C25" s="25"/>
      <c r="D25" s="18"/>
    </row>
    <row r="26" spans="2:4">
      <c r="B26" s="8" t="s">
        <v>57</v>
      </c>
      <c r="C26" s="25"/>
      <c r="D26" s="18"/>
    </row>
    <row r="27" spans="2:4">
      <c r="B27" s="8" t="s">
        <v>58</v>
      </c>
      <c r="C27" s="25"/>
      <c r="D27" s="18"/>
    </row>
    <row r="28" spans="2:4">
      <c r="B28" s="8" t="s">
        <v>59</v>
      </c>
      <c r="C28" s="25"/>
      <c r="D28" s="18"/>
    </row>
    <row r="29" spans="2:4">
      <c r="B29" s="8" t="s">
        <v>60</v>
      </c>
      <c r="C29" s="25"/>
      <c r="D29" s="18"/>
    </row>
    <row r="30" spans="2:4">
      <c r="B30" s="22" t="s">
        <v>61</v>
      </c>
      <c r="C30" s="26"/>
      <c r="D30" s="18"/>
    </row>
    <row r="31" spans="2:4">
      <c r="C31" s="24" t="s">
        <v>62</v>
      </c>
      <c r="D31" s="23">
        <f>SUM(D19:D30)</f>
        <v>47662704</v>
      </c>
    </row>
    <row r="33" spans="1:5">
      <c r="A33" s="68" t="s">
        <v>487</v>
      </c>
      <c r="B33" s="68"/>
      <c r="C33" s="68"/>
      <c r="D33" s="68"/>
      <c r="E33" s="68"/>
    </row>
    <row r="35" spans="1:5">
      <c r="C35" s="39"/>
    </row>
    <row r="36" spans="1:5" ht="45">
      <c r="B36" s="47" t="s">
        <v>476</v>
      </c>
      <c r="C36" s="48" t="s">
        <v>498</v>
      </c>
      <c r="D36" s="9"/>
    </row>
    <row r="38" spans="1:5" ht="60">
      <c r="B38" s="46" t="s">
        <v>478</v>
      </c>
      <c r="C38" s="48" t="s">
        <v>499</v>
      </c>
      <c r="D38" s="9"/>
    </row>
  </sheetData>
  <dataConsolidate/>
  <mergeCells count="7">
    <mergeCell ref="A16:E16"/>
    <mergeCell ref="A33:E33"/>
    <mergeCell ref="A1:E1"/>
    <mergeCell ref="A2:E2"/>
    <mergeCell ref="A3:E3"/>
    <mergeCell ref="A10:E10"/>
    <mergeCell ref="A12:E12"/>
  </mergeCells>
  <dataValidations xWindow="394" yWindow="706" count="3">
    <dataValidation type="list" allowBlank="1" showInputMessage="1" showErrorMessage="1" sqref="E5">
      <formula1>"Universidad Tecnológica, Universidad Politécnica, Universidad Aeronáutica de Queretaro (UnAQ)"</formula1>
    </dataValidation>
    <dataValidation type="decimal" allowBlank="1" showInputMessage="1" showErrorMessage="1" sqref="E7">
      <formula1>0</formula1>
      <formula2>9999999999.99</formula2>
    </dataValidation>
    <dataValidation allowBlank="1" showInputMessage="1" showErrorMessage="1" promptTitle="Fechas" prompt="Coloca la fecha en formato dd/mm/aaaa" sqref="C19:C30"/>
  </dataValidations>
  <pageMargins left="0.7" right="0.7" top="0.99264705882352944" bottom="0.75" header="0.3" footer="0.3"/>
  <pageSetup scale="93" orientation="portrait" r:id="rId1"/>
  <tableParts count="1">
    <tablePart r:id="rId2"/>
  </tableParts>
  <extLst>
    <ext xmlns:x14="http://schemas.microsoft.com/office/spreadsheetml/2009/9/main" uri="{CCE6A557-97BC-4b89-ADB6-D9C93CAAB3DF}">
      <x14:dataValidations xmlns:xm="http://schemas.microsoft.com/office/excel/2006/main" xWindow="394" yWindow="706" count="2">
        <x14:dataValidation type="list" allowBlank="1" showInputMessage="1" showErrorMessage="1">
          <x14:formula1>
            <xm:f>Datos!$A$2:$A$33</xm:f>
          </x14:formula1>
          <xm:sqref>B5</xm:sqref>
        </x14:dataValidation>
        <x14:dataValidation type="list" allowBlank="1" showInputMessage="1" showErrorMessage="1">
          <x14:formula1>
            <xm:f>Datos!$C$2:$C$185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F62"/>
  <sheetViews>
    <sheetView showGridLines="0" topLeftCell="A46" zoomScale="145" zoomScaleNormal="145" workbookViewId="0">
      <selection activeCell="D56" sqref="D56:D58"/>
    </sheetView>
  </sheetViews>
  <sheetFormatPr baseColWidth="10" defaultRowHeight="15"/>
  <cols>
    <col min="1" max="1" width="14.140625" customWidth="1"/>
    <col min="2" max="2" width="22.28515625" bestFit="1" customWidth="1"/>
    <col min="3" max="3" width="17" customWidth="1"/>
    <col min="4" max="4" width="17.85546875" customWidth="1"/>
    <col min="5" max="5" width="18.140625" customWidth="1"/>
    <col min="6" max="6" width="14.85546875" customWidth="1"/>
  </cols>
  <sheetData>
    <row r="1" spans="1:6">
      <c r="A1" s="69" t="s">
        <v>75</v>
      </c>
      <c r="B1" s="69"/>
      <c r="C1" s="69"/>
      <c r="D1" s="69"/>
      <c r="E1" s="69"/>
      <c r="F1" s="69"/>
    </row>
    <row r="3" spans="1:6">
      <c r="A3" s="70" t="s">
        <v>13</v>
      </c>
      <c r="B3" s="70"/>
      <c r="D3" s="52">
        <v>0</v>
      </c>
    </row>
    <row r="5" spans="1:6">
      <c r="A5" s="70" t="s">
        <v>6</v>
      </c>
      <c r="B5" s="70"/>
      <c r="D5" s="32">
        <f>SUM('INTEGRE Datos Generales'!D19:D21)</f>
        <v>23831352</v>
      </c>
    </row>
    <row r="7" spans="1:6">
      <c r="A7" s="71" t="s">
        <v>76</v>
      </c>
      <c r="B7" s="71"/>
      <c r="C7" s="6"/>
      <c r="D7" s="37">
        <f>+E17+E31+E45</f>
        <v>21640339.459999997</v>
      </c>
    </row>
    <row r="9" spans="1:6">
      <c r="A9" s="70" t="s">
        <v>12</v>
      </c>
      <c r="B9" s="70"/>
      <c r="C9" s="70"/>
      <c r="D9" s="52">
        <f>+D3+D5-D7</f>
        <v>2191012.5400000028</v>
      </c>
      <c r="E9" s="62"/>
      <c r="F9" s="5"/>
    </row>
    <row r="11" spans="1:6" ht="15" customHeight="1">
      <c r="A11" s="68" t="s">
        <v>77</v>
      </c>
      <c r="B11" s="68"/>
      <c r="C11" s="68"/>
      <c r="D11" s="68"/>
      <c r="E11" s="68"/>
      <c r="F11" s="68"/>
    </row>
    <row r="13" spans="1:6">
      <c r="B13" s="3" t="s">
        <v>78</v>
      </c>
      <c r="C13" s="3" t="s">
        <v>81</v>
      </c>
      <c r="D13" s="3" t="s">
        <v>11</v>
      </c>
      <c r="E13" s="42"/>
    </row>
    <row r="14" spans="1:6" ht="28.5" customHeight="1">
      <c r="A14" s="61"/>
      <c r="B14" s="39" t="s">
        <v>10</v>
      </c>
      <c r="C14" s="3">
        <v>43</v>
      </c>
      <c r="D14" s="33">
        <v>3800816.8899999997</v>
      </c>
      <c r="E14" s="41"/>
    </row>
    <row r="15" spans="1:6" ht="28.5" customHeight="1">
      <c r="A15" s="61"/>
      <c r="B15" s="39" t="s">
        <v>79</v>
      </c>
      <c r="C15" s="3">
        <v>378</v>
      </c>
      <c r="D15" s="33">
        <v>14331895</v>
      </c>
      <c r="E15" s="41"/>
    </row>
    <row r="16" spans="1:6" ht="28.5" customHeight="1">
      <c r="A16" s="61"/>
      <c r="B16" s="39" t="s">
        <v>80</v>
      </c>
      <c r="C16" s="3">
        <v>106</v>
      </c>
      <c r="D16" s="33">
        <v>2155444.02</v>
      </c>
      <c r="E16" s="41"/>
    </row>
    <row r="17" spans="1:6">
      <c r="B17" s="72" t="s">
        <v>463</v>
      </c>
      <c r="C17" s="72"/>
      <c r="D17" s="72"/>
      <c r="E17" s="50">
        <f>SUM(Tabla5[Importe])</f>
        <v>20288155.91</v>
      </c>
    </row>
    <row r="18" spans="1:6">
      <c r="B18" s="2"/>
      <c r="C18" s="2"/>
      <c r="D18" s="2"/>
      <c r="E18" s="5"/>
    </row>
    <row r="19" spans="1:6">
      <c r="A19" s="68" t="s">
        <v>82</v>
      </c>
      <c r="B19" s="68"/>
      <c r="C19" s="68"/>
      <c r="D19" s="68"/>
      <c r="E19" s="68"/>
      <c r="F19" s="68"/>
    </row>
    <row r="21" spans="1:6" ht="37.5" customHeight="1">
      <c r="B21" s="3" t="s">
        <v>83</v>
      </c>
      <c r="C21" s="3" t="s">
        <v>461</v>
      </c>
      <c r="D21" s="3" t="s">
        <v>462</v>
      </c>
    </row>
    <row r="22" spans="1:6">
      <c r="B22" s="39">
        <v>1</v>
      </c>
      <c r="C22" s="3">
        <v>2100</v>
      </c>
      <c r="D22" s="33">
        <v>0</v>
      </c>
    </row>
    <row r="23" spans="1:6">
      <c r="B23" s="39">
        <v>2</v>
      </c>
      <c r="C23" s="3">
        <v>2200</v>
      </c>
      <c r="D23" s="33">
        <v>32224</v>
      </c>
    </row>
    <row r="24" spans="1:6">
      <c r="B24" s="39">
        <v>3</v>
      </c>
      <c r="C24" s="3">
        <v>2300</v>
      </c>
      <c r="D24" s="33">
        <v>0</v>
      </c>
    </row>
    <row r="25" spans="1:6">
      <c r="B25" s="39">
        <v>4</v>
      </c>
      <c r="C25" s="3">
        <v>2400</v>
      </c>
      <c r="D25" s="33">
        <v>0</v>
      </c>
    </row>
    <row r="26" spans="1:6">
      <c r="B26" s="39">
        <v>5</v>
      </c>
      <c r="C26" s="3">
        <v>2500</v>
      </c>
      <c r="D26" s="33">
        <v>0</v>
      </c>
    </row>
    <row r="27" spans="1:6">
      <c r="B27" s="39">
        <v>6</v>
      </c>
      <c r="C27" s="3">
        <v>2600</v>
      </c>
      <c r="D27" s="33">
        <v>0</v>
      </c>
    </row>
    <row r="28" spans="1:6">
      <c r="B28" s="39">
        <v>7</v>
      </c>
      <c r="C28" s="3">
        <v>2700</v>
      </c>
      <c r="D28" s="33">
        <v>0</v>
      </c>
    </row>
    <row r="29" spans="1:6">
      <c r="B29" s="39">
        <v>8</v>
      </c>
      <c r="C29" s="3">
        <v>2800</v>
      </c>
      <c r="D29" s="33">
        <v>0</v>
      </c>
    </row>
    <row r="30" spans="1:6">
      <c r="B30" s="39">
        <v>9</v>
      </c>
      <c r="C30" s="3">
        <v>2900</v>
      </c>
      <c r="D30" s="33">
        <v>6759.99</v>
      </c>
    </row>
    <row r="31" spans="1:6">
      <c r="B31" s="72" t="s">
        <v>465</v>
      </c>
      <c r="C31" s="72"/>
      <c r="D31" s="72"/>
      <c r="E31" s="50">
        <f>SUM(D22:D30)</f>
        <v>38983.99</v>
      </c>
    </row>
    <row r="33" spans="1:6">
      <c r="A33" s="68" t="s">
        <v>84</v>
      </c>
      <c r="B33" s="68"/>
      <c r="C33" s="68"/>
      <c r="D33" s="68"/>
      <c r="E33" s="68"/>
      <c r="F33" s="68"/>
    </row>
    <row r="35" spans="1:6" ht="30">
      <c r="B35" s="3" t="s">
        <v>83</v>
      </c>
      <c r="C35" s="3" t="s">
        <v>461</v>
      </c>
      <c r="D35" s="3" t="s">
        <v>462</v>
      </c>
    </row>
    <row r="36" spans="1:6">
      <c r="B36" s="39">
        <v>1</v>
      </c>
      <c r="C36" s="3">
        <v>3100</v>
      </c>
      <c r="D36" s="43">
        <v>1309505.5599999998</v>
      </c>
    </row>
    <row r="37" spans="1:6">
      <c r="B37" s="39">
        <v>2</v>
      </c>
      <c r="C37" s="3">
        <v>3200</v>
      </c>
      <c r="D37" s="43">
        <v>0</v>
      </c>
    </row>
    <row r="38" spans="1:6">
      <c r="B38" s="39">
        <v>3</v>
      </c>
      <c r="C38" s="3">
        <v>3300</v>
      </c>
      <c r="D38" s="43">
        <v>0</v>
      </c>
    </row>
    <row r="39" spans="1:6">
      <c r="B39" s="39">
        <v>4</v>
      </c>
      <c r="C39" s="3">
        <v>3400</v>
      </c>
      <c r="D39" s="43">
        <v>0</v>
      </c>
    </row>
    <row r="40" spans="1:6">
      <c r="B40" s="39">
        <v>5</v>
      </c>
      <c r="C40" s="3">
        <v>3500</v>
      </c>
      <c r="D40" s="43">
        <v>3694</v>
      </c>
    </row>
    <row r="41" spans="1:6">
      <c r="B41" s="39">
        <v>6</v>
      </c>
      <c r="C41" s="3">
        <v>3600</v>
      </c>
      <c r="D41" s="43">
        <v>0</v>
      </c>
    </row>
    <row r="42" spans="1:6">
      <c r="B42" s="39">
        <v>7</v>
      </c>
      <c r="C42" s="3">
        <v>3700</v>
      </c>
      <c r="D42" s="43">
        <v>0</v>
      </c>
    </row>
    <row r="43" spans="1:6">
      <c r="B43" s="39">
        <v>8</v>
      </c>
      <c r="C43" s="3">
        <v>3800</v>
      </c>
      <c r="D43" s="43">
        <v>0</v>
      </c>
    </row>
    <row r="44" spans="1:6">
      <c r="B44" s="39">
        <v>9</v>
      </c>
      <c r="C44" s="3">
        <v>3900</v>
      </c>
      <c r="D44" s="43">
        <v>0</v>
      </c>
    </row>
    <row r="45" spans="1:6">
      <c r="B45" s="73" t="s">
        <v>464</v>
      </c>
      <c r="C45" s="73"/>
      <c r="D45" s="73"/>
      <c r="E45" s="50">
        <f>SUM(D36:D44)</f>
        <v>1313199.5599999998</v>
      </c>
    </row>
    <row r="48" spans="1:6">
      <c r="C48" s="44" t="str">
        <f>B17</f>
        <v>TOTAL EROGADO DEL CAPITULO 1000</v>
      </c>
      <c r="D48" s="37">
        <f>E17</f>
        <v>20288155.91</v>
      </c>
    </row>
    <row r="49" spans="1:6">
      <c r="C49" s="44" t="str">
        <f>B31</f>
        <v>TOTAL EROGADO DEL CAPITULO 2000</v>
      </c>
      <c r="D49" s="37">
        <f>E31</f>
        <v>38983.99</v>
      </c>
    </row>
    <row r="50" spans="1:6">
      <c r="C50" s="44" t="str">
        <f>B45</f>
        <v>TOTAL EROGADO DEL CAPITULO 3000</v>
      </c>
      <c r="D50" s="37">
        <f>E45</f>
        <v>1313199.5599999998</v>
      </c>
    </row>
    <row r="51" spans="1:6">
      <c r="C51" s="2" t="s">
        <v>62</v>
      </c>
      <c r="D51" s="61">
        <f>SUM(D48:D50)</f>
        <v>21640339.459999997</v>
      </c>
    </row>
    <row r="53" spans="1:6">
      <c r="A53" s="68" t="s">
        <v>85</v>
      </c>
      <c r="B53" s="68"/>
      <c r="C53" s="68"/>
      <c r="D53" s="68"/>
      <c r="E53" s="68"/>
      <c r="F53" s="68"/>
    </row>
    <row r="55" spans="1:6">
      <c r="C55" t="s">
        <v>78</v>
      </c>
      <c r="D55" t="s">
        <v>86</v>
      </c>
    </row>
    <row r="56" spans="1:6" ht="30">
      <c r="C56" s="1" t="s">
        <v>466</v>
      </c>
      <c r="D56" s="39">
        <v>3008</v>
      </c>
    </row>
    <row r="57" spans="1:6" ht="30">
      <c r="C57" s="1" t="s">
        <v>467</v>
      </c>
      <c r="D57" s="39">
        <v>2535</v>
      </c>
    </row>
    <row r="58" spans="1:6">
      <c r="C58" s="1" t="s">
        <v>14</v>
      </c>
      <c r="D58" s="39">
        <v>31</v>
      </c>
    </row>
    <row r="59" spans="1:6">
      <c r="C59" s="2" t="s">
        <v>62</v>
      </c>
      <c r="D59" s="45">
        <f>SUM(Tabla8[No. De Alumnos])</f>
        <v>5574</v>
      </c>
    </row>
    <row r="62" spans="1:6">
      <c r="B62" s="35"/>
      <c r="C62" s="36" t="s">
        <v>73</v>
      </c>
      <c r="D62" s="11"/>
    </row>
  </sheetData>
  <mergeCells count="12">
    <mergeCell ref="A53:F53"/>
    <mergeCell ref="B17:D17"/>
    <mergeCell ref="A19:F19"/>
    <mergeCell ref="A11:F11"/>
    <mergeCell ref="A33:F33"/>
    <mergeCell ref="B45:D45"/>
    <mergeCell ref="B31:D31"/>
    <mergeCell ref="A1:F1"/>
    <mergeCell ref="A3:B3"/>
    <mergeCell ref="A5:B5"/>
    <mergeCell ref="A7:B7"/>
    <mergeCell ref="A9:C9"/>
  </mergeCells>
  <pageMargins left="0.7" right="0.7" top="0.75" bottom="0.75" header="0.3" footer="0.3"/>
  <pageSetup scale="92" fitToHeight="0"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abSelected="1" zoomScale="145" zoomScaleNormal="145" workbookViewId="0">
      <selection activeCell="G23" sqref="G23"/>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69" t="s">
        <v>87</v>
      </c>
      <c r="B1" s="69"/>
      <c r="C1" s="69"/>
      <c r="D1" s="69"/>
      <c r="E1" s="69"/>
      <c r="F1" s="69"/>
    </row>
    <row r="3" spans="1:6">
      <c r="A3" s="70" t="s">
        <v>13</v>
      </c>
      <c r="B3" s="70"/>
      <c r="D3" s="52">
        <f>'Integre Ene-Mar'!D9</f>
        <v>2191012.5400000028</v>
      </c>
    </row>
    <row r="5" spans="1:6">
      <c r="A5" s="70" t="s">
        <v>6</v>
      </c>
      <c r="B5" s="70"/>
      <c r="D5" s="32">
        <f>SUM('INTEGRE Datos Generales'!D22:D24)</f>
        <v>23831352</v>
      </c>
    </row>
    <row r="7" spans="1:6">
      <c r="A7" s="71" t="s">
        <v>76</v>
      </c>
      <c r="B7" s="71"/>
      <c r="C7" s="6"/>
      <c r="D7" s="37">
        <f>+E17+E31+E45</f>
        <v>22405090.190000001</v>
      </c>
    </row>
    <row r="9" spans="1:6">
      <c r="A9" s="70" t="s">
        <v>12</v>
      </c>
      <c r="B9" s="70"/>
      <c r="C9" s="70"/>
      <c r="D9" s="52">
        <f>+D3+D5-D7</f>
        <v>3617274.3500000015</v>
      </c>
    </row>
    <row r="11" spans="1:6" ht="15" customHeight="1">
      <c r="A11" s="68" t="s">
        <v>77</v>
      </c>
      <c r="B11" s="68"/>
      <c r="C11" s="68"/>
      <c r="D11" s="68"/>
      <c r="E11" s="68"/>
      <c r="F11" s="68"/>
    </row>
    <row r="13" spans="1:6">
      <c r="B13" s="3" t="s">
        <v>78</v>
      </c>
      <c r="C13" s="3" t="s">
        <v>81</v>
      </c>
      <c r="D13" s="3" t="s">
        <v>11</v>
      </c>
      <c r="F13" s="42"/>
    </row>
    <row r="14" spans="1:6" ht="28.5" customHeight="1">
      <c r="B14" s="39" t="s">
        <v>10</v>
      </c>
      <c r="C14" s="3">
        <v>42</v>
      </c>
      <c r="D14" s="33">
        <v>2395685.6499999994</v>
      </c>
      <c r="E14" s="41"/>
      <c r="F14" s="41"/>
    </row>
    <row r="15" spans="1:6" ht="28.5" customHeight="1">
      <c r="B15" s="39" t="s">
        <v>79</v>
      </c>
      <c r="C15" s="3">
        <v>2398</v>
      </c>
      <c r="D15" s="33">
        <v>11898783.680000002</v>
      </c>
      <c r="E15" s="99" t="s">
        <v>502</v>
      </c>
      <c r="F15" s="41"/>
    </row>
    <row r="16" spans="1:6" ht="28.5" customHeight="1">
      <c r="B16" s="39" t="s">
        <v>80</v>
      </c>
      <c r="C16" s="3">
        <v>103</v>
      </c>
      <c r="D16" s="33">
        <v>1700083.54</v>
      </c>
      <c r="E16" s="41"/>
      <c r="F16" s="41"/>
    </row>
    <row r="17" spans="1:6">
      <c r="B17" s="72" t="s">
        <v>463</v>
      </c>
      <c r="C17" s="72"/>
      <c r="D17" s="72"/>
      <c r="E17" s="50">
        <f>SUM(Tabla54[Importe])+4206211.71</f>
        <v>20200764.580000002</v>
      </c>
      <c r="F17" s="99" t="s">
        <v>501</v>
      </c>
    </row>
    <row r="18" spans="1:6" s="99" customFormat="1" ht="8.25">
      <c r="B18" s="100"/>
      <c r="C18" s="100"/>
      <c r="D18" s="100"/>
    </row>
    <row r="19" spans="1:6">
      <c r="A19" s="68" t="s">
        <v>82</v>
      </c>
      <c r="B19" s="68"/>
      <c r="C19" s="68"/>
      <c r="D19" s="68"/>
      <c r="E19" s="68"/>
      <c r="F19" s="68"/>
    </row>
    <row r="21" spans="1:6" ht="37.5" customHeight="1">
      <c r="B21" s="3" t="s">
        <v>83</v>
      </c>
      <c r="C21" s="3" t="s">
        <v>461</v>
      </c>
      <c r="D21" s="3" t="s">
        <v>462</v>
      </c>
    </row>
    <row r="22" spans="1:6">
      <c r="B22" s="39">
        <v>1</v>
      </c>
      <c r="C22" s="3">
        <v>2100</v>
      </c>
      <c r="D22" s="33">
        <v>92460</v>
      </c>
    </row>
    <row r="23" spans="1:6">
      <c r="B23" s="39">
        <v>2</v>
      </c>
      <c r="C23" s="3">
        <v>2200</v>
      </c>
      <c r="D23" s="33"/>
    </row>
    <row r="24" spans="1:6">
      <c r="B24" s="39">
        <v>3</v>
      </c>
      <c r="C24" s="3">
        <v>2300</v>
      </c>
      <c r="D24" s="33"/>
    </row>
    <row r="25" spans="1:6">
      <c r="B25" s="39">
        <v>4</v>
      </c>
      <c r="C25" s="3">
        <v>2400</v>
      </c>
      <c r="D25" s="33">
        <v>80043.399999999994</v>
      </c>
    </row>
    <row r="26" spans="1:6">
      <c r="B26" s="39">
        <v>5</v>
      </c>
      <c r="C26" s="3">
        <v>2500</v>
      </c>
      <c r="D26" s="33">
        <v>97561.079999999987</v>
      </c>
    </row>
    <row r="27" spans="1:6">
      <c r="B27" s="39">
        <v>6</v>
      </c>
      <c r="C27" s="3">
        <v>2600</v>
      </c>
      <c r="D27" s="33">
        <v>106606.32</v>
      </c>
    </row>
    <row r="28" spans="1:6">
      <c r="B28" s="39">
        <v>7</v>
      </c>
      <c r="C28" s="3">
        <v>2700</v>
      </c>
      <c r="D28" s="33">
        <v>174159.75</v>
      </c>
    </row>
    <row r="29" spans="1:6">
      <c r="B29" s="39">
        <v>8</v>
      </c>
      <c r="C29" s="3">
        <v>2800</v>
      </c>
      <c r="D29" s="33"/>
    </row>
    <row r="30" spans="1:6">
      <c r="B30" s="39">
        <v>9</v>
      </c>
      <c r="C30" s="3">
        <v>2900</v>
      </c>
      <c r="D30" s="33">
        <v>12228</v>
      </c>
    </row>
    <row r="31" spans="1:6">
      <c r="B31" s="72" t="s">
        <v>465</v>
      </c>
      <c r="C31" s="72"/>
      <c r="D31" s="72"/>
      <c r="E31" s="50">
        <f>SUM(D22:D30)</f>
        <v>563058.55000000005</v>
      </c>
    </row>
    <row r="33" spans="1:6">
      <c r="A33" s="68" t="s">
        <v>84</v>
      </c>
      <c r="B33" s="68"/>
      <c r="C33" s="68"/>
      <c r="D33" s="68"/>
      <c r="E33" s="68"/>
      <c r="F33" s="68"/>
    </row>
    <row r="35" spans="1:6" ht="30">
      <c r="B35" s="3" t="s">
        <v>83</v>
      </c>
      <c r="C35" s="3" t="s">
        <v>461</v>
      </c>
      <c r="D35" s="3" t="s">
        <v>462</v>
      </c>
    </row>
    <row r="36" spans="1:6">
      <c r="B36" s="39">
        <v>1</v>
      </c>
      <c r="C36" s="3">
        <v>3100</v>
      </c>
      <c r="D36" s="43">
        <v>1386027.56</v>
      </c>
    </row>
    <row r="37" spans="1:6">
      <c r="B37" s="39">
        <v>2</v>
      </c>
      <c r="C37" s="3">
        <v>3200</v>
      </c>
      <c r="D37" s="43"/>
    </row>
    <row r="38" spans="1:6">
      <c r="B38" s="39">
        <v>3</v>
      </c>
      <c r="C38" s="3">
        <v>3300</v>
      </c>
      <c r="D38" s="43">
        <v>179972.49</v>
      </c>
    </row>
    <row r="39" spans="1:6">
      <c r="B39" s="39">
        <v>4</v>
      </c>
      <c r="C39" s="3">
        <v>3400</v>
      </c>
      <c r="D39" s="43"/>
    </row>
    <row r="40" spans="1:6">
      <c r="B40" s="39">
        <v>5</v>
      </c>
      <c r="C40" s="3">
        <v>3500</v>
      </c>
      <c r="D40" s="43">
        <v>75267.009999999995</v>
      </c>
    </row>
    <row r="41" spans="1:6">
      <c r="B41" s="39">
        <v>6</v>
      </c>
      <c r="C41" s="3">
        <v>3600</v>
      </c>
      <c r="D41" s="43"/>
    </row>
    <row r="42" spans="1:6">
      <c r="B42" s="39">
        <v>7</v>
      </c>
      <c r="C42" s="3">
        <v>3700</v>
      </c>
      <c r="D42" s="43"/>
    </row>
    <row r="43" spans="1:6">
      <c r="B43" s="39">
        <v>8</v>
      </c>
      <c r="C43" s="3">
        <v>3800</v>
      </c>
      <c r="D43" s="43"/>
    </row>
    <row r="44" spans="1:6">
      <c r="B44" s="39">
        <v>9</v>
      </c>
      <c r="C44" s="3">
        <v>3900</v>
      </c>
      <c r="D44" s="43"/>
    </row>
    <row r="45" spans="1:6">
      <c r="B45" s="73" t="s">
        <v>464</v>
      </c>
      <c r="C45" s="73"/>
      <c r="D45" s="73"/>
      <c r="E45" s="50">
        <f>SUM(D36:D44)</f>
        <v>1641267.06</v>
      </c>
    </row>
    <row r="48" spans="1:6">
      <c r="C48" s="44" t="str">
        <f>B17</f>
        <v>TOTAL EROGADO DEL CAPITULO 1000</v>
      </c>
      <c r="D48" s="37">
        <f>E17</f>
        <v>20200764.580000002</v>
      </c>
    </row>
    <row r="49" spans="1:6">
      <c r="C49" s="44" t="str">
        <f>B31</f>
        <v>TOTAL EROGADO DEL CAPITULO 2000</v>
      </c>
      <c r="D49" s="37">
        <f>E31</f>
        <v>563058.55000000005</v>
      </c>
    </row>
    <row r="50" spans="1:6">
      <c r="C50" s="44" t="str">
        <f>B45</f>
        <v>TOTAL EROGADO DEL CAPITULO 3000</v>
      </c>
      <c r="D50" s="37">
        <f>E45</f>
        <v>1641267.06</v>
      </c>
    </row>
    <row r="51" spans="1:6">
      <c r="C51" s="2" t="s">
        <v>62</v>
      </c>
      <c r="D51" s="61">
        <f>SUM(D48:D50)</f>
        <v>22405090.190000001</v>
      </c>
    </row>
    <row r="53" spans="1:6">
      <c r="A53" s="68" t="s">
        <v>85</v>
      </c>
      <c r="B53" s="68"/>
      <c r="C53" s="68"/>
      <c r="D53" s="68"/>
      <c r="E53" s="68"/>
      <c r="F53" s="68"/>
    </row>
    <row r="55" spans="1:6">
      <c r="C55" t="s">
        <v>78</v>
      </c>
      <c r="D55" t="s">
        <v>86</v>
      </c>
    </row>
    <row r="56" spans="1:6" ht="30">
      <c r="C56" s="1" t="s">
        <v>466</v>
      </c>
      <c r="D56" s="7">
        <v>2675</v>
      </c>
    </row>
    <row r="57" spans="1:6" ht="30">
      <c r="C57" s="1" t="s">
        <v>467</v>
      </c>
      <c r="D57" s="7">
        <v>2474</v>
      </c>
    </row>
    <row r="58" spans="1:6">
      <c r="C58" s="1" t="s">
        <v>14</v>
      </c>
      <c r="D58" s="7">
        <v>29</v>
      </c>
    </row>
    <row r="59" spans="1:6">
      <c r="C59" s="2" t="s">
        <v>62</v>
      </c>
      <c r="D59">
        <f>SUM(Tabla811[No. De Alumnos])</f>
        <v>5178</v>
      </c>
    </row>
    <row r="62" spans="1:6">
      <c r="B62" s="35"/>
      <c r="C62" s="36" t="s">
        <v>73</v>
      </c>
      <c r="D62" s="11">
        <v>33</v>
      </c>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zoomScale="145" zoomScaleNormal="145" workbookViewId="0">
      <selection activeCell="H19" sqref="H19"/>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69" t="s">
        <v>469</v>
      </c>
      <c r="B1" s="69"/>
      <c r="C1" s="69"/>
      <c r="D1" s="69"/>
      <c r="E1" s="69"/>
      <c r="F1" s="69"/>
    </row>
    <row r="3" spans="1:6">
      <c r="A3" s="70" t="s">
        <v>13</v>
      </c>
      <c r="B3" s="70"/>
      <c r="D3" s="32">
        <f>'Abr-Jun'!D9</f>
        <v>3617274.3500000015</v>
      </c>
    </row>
    <row r="5" spans="1:6">
      <c r="A5" s="70" t="s">
        <v>6</v>
      </c>
      <c r="B5" s="70"/>
      <c r="D5" s="32">
        <f>SUM('INTEGRE Datos Generales'!D25:D27)</f>
        <v>0</v>
      </c>
    </row>
    <row r="7" spans="1:6">
      <c r="A7" s="71" t="s">
        <v>76</v>
      </c>
      <c r="B7" s="71"/>
      <c r="C7" s="6"/>
      <c r="D7" s="37">
        <f>+E17+E31+E45</f>
        <v>0</v>
      </c>
    </row>
    <row r="9" spans="1:6">
      <c r="A9" s="70" t="s">
        <v>12</v>
      </c>
      <c r="B9" s="70"/>
      <c r="C9" s="70"/>
      <c r="D9" s="52">
        <f>+D3+D5-D7</f>
        <v>3617274.3500000015</v>
      </c>
    </row>
    <row r="11" spans="1:6" ht="15" customHeight="1">
      <c r="A11" s="68" t="s">
        <v>77</v>
      </c>
      <c r="B11" s="68"/>
      <c r="C11" s="68"/>
      <c r="D11" s="68"/>
      <c r="E11" s="68"/>
      <c r="F11" s="68"/>
    </row>
    <row r="13" spans="1:6">
      <c r="B13" s="3" t="s">
        <v>78</v>
      </c>
      <c r="C13" s="3" t="s">
        <v>81</v>
      </c>
      <c r="D13" s="3" t="s">
        <v>11</v>
      </c>
      <c r="F13" s="42"/>
    </row>
    <row r="14" spans="1:6" ht="28.5" customHeight="1">
      <c r="B14" s="39" t="s">
        <v>10</v>
      </c>
      <c r="C14" s="3"/>
      <c r="D14" s="33"/>
      <c r="E14" s="41"/>
      <c r="F14" s="41"/>
    </row>
    <row r="15" spans="1:6" ht="28.5" customHeight="1">
      <c r="B15" s="39" t="s">
        <v>79</v>
      </c>
      <c r="C15" s="3"/>
      <c r="D15" s="33"/>
      <c r="E15" s="41"/>
      <c r="F15" s="41"/>
    </row>
    <row r="16" spans="1:6" ht="28.5" customHeight="1">
      <c r="B16" s="39" t="s">
        <v>80</v>
      </c>
      <c r="C16" s="3"/>
      <c r="D16" s="33"/>
      <c r="E16" s="41"/>
      <c r="F16" s="41"/>
    </row>
    <row r="17" spans="1:6">
      <c r="B17" s="72" t="s">
        <v>463</v>
      </c>
      <c r="C17" s="72"/>
      <c r="D17" s="72"/>
      <c r="E17" s="50">
        <f>SUM(D14:D16)</f>
        <v>0</v>
      </c>
    </row>
    <row r="18" spans="1:6">
      <c r="B18" s="2"/>
      <c r="C18" s="2"/>
      <c r="D18" s="2"/>
      <c r="E18" s="5"/>
    </row>
    <row r="19" spans="1:6">
      <c r="A19" s="68" t="s">
        <v>82</v>
      </c>
      <c r="B19" s="68"/>
      <c r="C19" s="68"/>
      <c r="D19" s="68"/>
      <c r="E19" s="68"/>
      <c r="F19" s="68"/>
    </row>
    <row r="21" spans="1:6" ht="37.5" customHeight="1">
      <c r="B21" s="3" t="s">
        <v>83</v>
      </c>
      <c r="C21" s="3" t="s">
        <v>461</v>
      </c>
      <c r="D21" s="3" t="s">
        <v>462</v>
      </c>
    </row>
    <row r="22" spans="1:6">
      <c r="B22" s="39">
        <v>1</v>
      </c>
      <c r="C22" s="3">
        <v>2100</v>
      </c>
      <c r="D22" s="33"/>
    </row>
    <row r="23" spans="1:6">
      <c r="B23" s="39">
        <v>2</v>
      </c>
      <c r="C23" s="3">
        <v>2200</v>
      </c>
      <c r="D23" s="33"/>
    </row>
    <row r="24" spans="1:6">
      <c r="B24" s="39">
        <v>3</v>
      </c>
      <c r="C24" s="3">
        <v>2300</v>
      </c>
      <c r="D24" s="33"/>
    </row>
    <row r="25" spans="1:6">
      <c r="B25" s="39">
        <v>4</v>
      </c>
      <c r="C25" s="3">
        <v>2400</v>
      </c>
      <c r="D25" s="33"/>
    </row>
    <row r="26" spans="1:6">
      <c r="B26" s="39">
        <v>5</v>
      </c>
      <c r="C26" s="3">
        <v>2500</v>
      </c>
      <c r="D26" s="33"/>
    </row>
    <row r="27" spans="1:6">
      <c r="B27" s="39">
        <v>6</v>
      </c>
      <c r="C27" s="3">
        <v>2600</v>
      </c>
      <c r="D27" s="33"/>
    </row>
    <row r="28" spans="1:6">
      <c r="B28" s="39">
        <v>7</v>
      </c>
      <c r="C28" s="3">
        <v>2700</v>
      </c>
      <c r="D28" s="33"/>
    </row>
    <row r="29" spans="1:6">
      <c r="B29" s="39">
        <v>8</v>
      </c>
      <c r="C29" s="3">
        <v>2800</v>
      </c>
      <c r="D29" s="33"/>
    </row>
    <row r="30" spans="1:6">
      <c r="B30" s="39">
        <v>9</v>
      </c>
      <c r="C30" s="3">
        <v>2900</v>
      </c>
      <c r="D30" s="33"/>
    </row>
    <row r="31" spans="1:6">
      <c r="B31" s="72" t="s">
        <v>465</v>
      </c>
      <c r="C31" s="72"/>
      <c r="D31" s="72"/>
      <c r="E31" s="50">
        <f>SUM(D22:D30)</f>
        <v>0</v>
      </c>
    </row>
    <row r="33" spans="1:6">
      <c r="A33" s="68" t="s">
        <v>84</v>
      </c>
      <c r="B33" s="68"/>
      <c r="C33" s="68"/>
      <c r="D33" s="68"/>
      <c r="E33" s="68"/>
      <c r="F33" s="68"/>
    </row>
    <row r="35" spans="1:6" ht="30">
      <c r="B35" s="3" t="s">
        <v>83</v>
      </c>
      <c r="C35" s="3" t="s">
        <v>461</v>
      </c>
      <c r="D35" s="3" t="s">
        <v>462</v>
      </c>
    </row>
    <row r="36" spans="1:6">
      <c r="B36" s="39">
        <v>1</v>
      </c>
      <c r="C36" s="3">
        <v>3100</v>
      </c>
      <c r="D36" s="43"/>
    </row>
    <row r="37" spans="1:6">
      <c r="B37" s="39">
        <v>2</v>
      </c>
      <c r="C37" s="3">
        <v>3200</v>
      </c>
      <c r="D37" s="43"/>
    </row>
    <row r="38" spans="1:6">
      <c r="B38" s="39">
        <v>3</v>
      </c>
      <c r="C38" s="3">
        <v>3300</v>
      </c>
      <c r="D38" s="43"/>
    </row>
    <row r="39" spans="1:6">
      <c r="B39" s="39">
        <v>4</v>
      </c>
      <c r="C39" s="3">
        <v>3400</v>
      </c>
      <c r="D39" s="43"/>
    </row>
    <row r="40" spans="1:6">
      <c r="B40" s="39">
        <v>5</v>
      </c>
      <c r="C40" s="3">
        <v>3500</v>
      </c>
      <c r="D40" s="43"/>
    </row>
    <row r="41" spans="1:6">
      <c r="B41" s="39">
        <v>6</v>
      </c>
      <c r="C41" s="3">
        <v>3600</v>
      </c>
      <c r="D41" s="43"/>
    </row>
    <row r="42" spans="1:6">
      <c r="B42" s="39">
        <v>7</v>
      </c>
      <c r="C42" s="3">
        <v>3700</v>
      </c>
      <c r="D42" s="43"/>
    </row>
    <row r="43" spans="1:6">
      <c r="B43" s="39">
        <v>8</v>
      </c>
      <c r="C43" s="3">
        <v>3800</v>
      </c>
      <c r="D43" s="43"/>
    </row>
    <row r="44" spans="1:6">
      <c r="B44" s="39">
        <v>9</v>
      </c>
      <c r="C44" s="3">
        <v>3900</v>
      </c>
      <c r="D44" s="43"/>
    </row>
    <row r="45" spans="1:6">
      <c r="B45" s="73" t="s">
        <v>464</v>
      </c>
      <c r="C45" s="73"/>
      <c r="D45" s="73"/>
      <c r="E45" s="50">
        <f>SUM(D36:D44)</f>
        <v>0</v>
      </c>
    </row>
    <row r="48" spans="1:6">
      <c r="C48" s="44" t="str">
        <f>B17</f>
        <v>TOTAL EROGADO DEL CAPITULO 1000</v>
      </c>
      <c r="D48" s="37">
        <f>E17</f>
        <v>0</v>
      </c>
    </row>
    <row r="49" spans="1:6">
      <c r="C49" s="44" t="str">
        <f>B31</f>
        <v>TOTAL EROGADO DEL CAPITULO 2000</v>
      </c>
      <c r="D49" s="37">
        <f>E31</f>
        <v>0</v>
      </c>
    </row>
    <row r="50" spans="1:6">
      <c r="C50" s="44" t="str">
        <f>B45</f>
        <v>TOTAL EROGADO DEL CAPITULO 3000</v>
      </c>
      <c r="D50" s="37">
        <f>E45</f>
        <v>0</v>
      </c>
    </row>
    <row r="51" spans="1:6">
      <c r="C51" s="2" t="s">
        <v>62</v>
      </c>
    </row>
    <row r="53" spans="1:6">
      <c r="A53" s="68" t="s">
        <v>85</v>
      </c>
      <c r="B53" s="68"/>
      <c r="C53" s="68"/>
      <c r="D53" s="68"/>
      <c r="E53" s="68"/>
      <c r="F53" s="68"/>
    </row>
    <row r="55" spans="1:6">
      <c r="C55" t="s">
        <v>78</v>
      </c>
      <c r="D55" t="s">
        <v>86</v>
      </c>
    </row>
    <row r="56" spans="1:6" ht="30">
      <c r="C56" s="1" t="s">
        <v>466</v>
      </c>
    </row>
    <row r="57" spans="1:6" ht="30">
      <c r="C57" s="1" t="s">
        <v>467</v>
      </c>
    </row>
    <row r="58" spans="1:6">
      <c r="C58" s="1" t="s">
        <v>14</v>
      </c>
    </row>
    <row r="59" spans="1:6">
      <c r="C59" s="2" t="s">
        <v>62</v>
      </c>
      <c r="D59">
        <f>SUM(Tabla81115[No. De Alumnos])</f>
        <v>0</v>
      </c>
    </row>
    <row r="62" spans="1:6">
      <c r="B62" s="35"/>
      <c r="C62" s="36" t="s">
        <v>73</v>
      </c>
      <c r="D62" s="11"/>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opLeftCell="A40" zoomScale="145" zoomScaleNormal="145" workbookViewId="0">
      <selection activeCell="D42" sqref="D4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69" t="s">
        <v>468</v>
      </c>
      <c r="B1" s="69"/>
      <c r="C1" s="69"/>
      <c r="D1" s="69"/>
      <c r="E1" s="69"/>
      <c r="F1" s="69"/>
    </row>
    <row r="3" spans="1:6">
      <c r="A3" s="70" t="s">
        <v>13</v>
      </c>
      <c r="B3" s="70"/>
      <c r="D3" s="52">
        <f>'Jul-Sep'!D9</f>
        <v>3617274.3500000015</v>
      </c>
    </row>
    <row r="5" spans="1:6">
      <c r="A5" s="70" t="s">
        <v>6</v>
      </c>
      <c r="B5" s="70"/>
      <c r="D5" s="32">
        <f>SUM('INTEGRE Datos Generales'!D28:D30)</f>
        <v>0</v>
      </c>
    </row>
    <row r="7" spans="1:6">
      <c r="A7" s="71" t="s">
        <v>76</v>
      </c>
      <c r="B7" s="71"/>
      <c r="C7" s="6"/>
      <c r="D7" s="52">
        <f>+E17+E31+E45</f>
        <v>0</v>
      </c>
    </row>
    <row r="9" spans="1:6">
      <c r="A9" s="70" t="s">
        <v>12</v>
      </c>
      <c r="B9" s="70"/>
      <c r="C9" s="70"/>
      <c r="D9" s="52">
        <f>+D3+D5-D7</f>
        <v>3617274.3500000015</v>
      </c>
    </row>
    <row r="11" spans="1:6" ht="15" customHeight="1">
      <c r="A11" s="68" t="s">
        <v>77</v>
      </c>
      <c r="B11" s="68"/>
      <c r="C11" s="68"/>
      <c r="D11" s="68"/>
      <c r="E11" s="68"/>
      <c r="F11" s="68"/>
    </row>
    <row r="13" spans="1:6">
      <c r="B13" s="3" t="s">
        <v>78</v>
      </c>
      <c r="C13" s="3" t="s">
        <v>81</v>
      </c>
      <c r="D13" s="3" t="s">
        <v>11</v>
      </c>
      <c r="F13" s="42"/>
    </row>
    <row r="14" spans="1:6" ht="28.5" customHeight="1">
      <c r="B14" s="39" t="s">
        <v>10</v>
      </c>
      <c r="C14" s="3"/>
      <c r="D14" s="33"/>
      <c r="E14" s="41"/>
      <c r="F14" s="41"/>
    </row>
    <row r="15" spans="1:6" ht="28.5" customHeight="1">
      <c r="B15" s="39" t="s">
        <v>79</v>
      </c>
      <c r="C15" s="3"/>
      <c r="D15" s="33"/>
      <c r="E15" s="41"/>
      <c r="F15" s="41"/>
    </row>
    <row r="16" spans="1:6" ht="28.5" customHeight="1">
      <c r="B16" s="39" t="s">
        <v>80</v>
      </c>
      <c r="C16" s="3"/>
      <c r="D16" s="33"/>
      <c r="E16" s="41"/>
      <c r="F16" s="41"/>
    </row>
    <row r="17" spans="1:6">
      <c r="B17" s="72" t="s">
        <v>463</v>
      </c>
      <c r="C17" s="72"/>
      <c r="D17" s="72"/>
      <c r="E17" s="34">
        <f>SUM(D14:D16)</f>
        <v>0</v>
      </c>
    </row>
    <row r="18" spans="1:6">
      <c r="B18" s="2"/>
      <c r="C18" s="2"/>
      <c r="D18" s="2"/>
      <c r="E18" s="5"/>
    </row>
    <row r="19" spans="1:6">
      <c r="A19" s="68" t="s">
        <v>82</v>
      </c>
      <c r="B19" s="68"/>
      <c r="C19" s="68"/>
      <c r="D19" s="68"/>
      <c r="E19" s="68"/>
      <c r="F19" s="68"/>
    </row>
    <row r="21" spans="1:6" ht="37.5" customHeight="1">
      <c r="B21" s="3" t="s">
        <v>83</v>
      </c>
      <c r="C21" s="3" t="s">
        <v>461</v>
      </c>
      <c r="D21" s="3" t="s">
        <v>462</v>
      </c>
    </row>
    <row r="22" spans="1:6">
      <c r="B22" s="39">
        <v>1</v>
      </c>
      <c r="C22" s="3">
        <v>2100</v>
      </c>
      <c r="D22" s="33"/>
    </row>
    <row r="23" spans="1:6">
      <c r="B23" s="39">
        <v>2</v>
      </c>
      <c r="C23" s="3">
        <v>2200</v>
      </c>
      <c r="D23" s="33"/>
    </row>
    <row r="24" spans="1:6">
      <c r="B24" s="39">
        <v>3</v>
      </c>
      <c r="C24" s="3">
        <v>2300</v>
      </c>
      <c r="D24" s="33"/>
    </row>
    <row r="25" spans="1:6">
      <c r="B25" s="39">
        <v>4</v>
      </c>
      <c r="C25" s="3">
        <v>2400</v>
      </c>
      <c r="D25" s="33"/>
    </row>
    <row r="26" spans="1:6">
      <c r="B26" s="39">
        <v>5</v>
      </c>
      <c r="C26" s="3">
        <v>2500</v>
      </c>
      <c r="D26" s="33"/>
    </row>
    <row r="27" spans="1:6">
      <c r="B27" s="39">
        <v>6</v>
      </c>
      <c r="C27" s="3">
        <v>2600</v>
      </c>
      <c r="D27" s="33"/>
    </row>
    <row r="28" spans="1:6">
      <c r="B28" s="39">
        <v>7</v>
      </c>
      <c r="C28" s="3">
        <v>2700</v>
      </c>
      <c r="D28" s="33"/>
    </row>
    <row r="29" spans="1:6">
      <c r="B29" s="39">
        <v>8</v>
      </c>
      <c r="C29" s="3">
        <v>2800</v>
      </c>
      <c r="D29" s="33"/>
    </row>
    <row r="30" spans="1:6">
      <c r="B30" s="39">
        <v>9</v>
      </c>
      <c r="C30" s="3">
        <v>2900</v>
      </c>
      <c r="D30" s="33"/>
    </row>
    <row r="31" spans="1:6">
      <c r="B31" s="72" t="s">
        <v>465</v>
      </c>
      <c r="C31" s="72"/>
      <c r="D31" s="72"/>
      <c r="E31" s="34">
        <f>SUM(D22:D30)</f>
        <v>0</v>
      </c>
    </row>
    <row r="33" spans="1:6">
      <c r="A33" s="68" t="s">
        <v>84</v>
      </c>
      <c r="B33" s="68"/>
      <c r="C33" s="68"/>
      <c r="D33" s="68"/>
      <c r="E33" s="68"/>
      <c r="F33" s="68"/>
    </row>
    <row r="35" spans="1:6" ht="30">
      <c r="B35" s="3" t="s">
        <v>83</v>
      </c>
      <c r="C35" s="3" t="s">
        <v>461</v>
      </c>
      <c r="D35" s="3" t="s">
        <v>462</v>
      </c>
    </row>
    <row r="36" spans="1:6">
      <c r="B36" s="39">
        <v>1</v>
      </c>
      <c r="C36" s="3">
        <v>3100</v>
      </c>
      <c r="D36" s="43"/>
    </row>
    <row r="37" spans="1:6">
      <c r="B37" s="39">
        <v>2</v>
      </c>
      <c r="C37" s="3">
        <v>3200</v>
      </c>
      <c r="D37" s="43"/>
    </row>
    <row r="38" spans="1:6">
      <c r="B38" s="39">
        <v>3</v>
      </c>
      <c r="C38" s="3">
        <v>3300</v>
      </c>
      <c r="D38" s="43"/>
    </row>
    <row r="39" spans="1:6">
      <c r="B39" s="39">
        <v>4</v>
      </c>
      <c r="C39" s="3">
        <v>3400</v>
      </c>
      <c r="D39" s="43"/>
    </row>
    <row r="40" spans="1:6">
      <c r="B40" s="39">
        <v>5</v>
      </c>
      <c r="C40" s="3">
        <v>3500</v>
      </c>
      <c r="D40" s="43"/>
    </row>
    <row r="41" spans="1:6">
      <c r="B41" s="39">
        <v>6</v>
      </c>
      <c r="C41" s="3">
        <v>3600</v>
      </c>
      <c r="D41" s="43"/>
    </row>
    <row r="42" spans="1:6">
      <c r="B42" s="39">
        <v>7</v>
      </c>
      <c r="C42" s="3">
        <v>3700</v>
      </c>
      <c r="D42" s="43"/>
    </row>
    <row r="43" spans="1:6">
      <c r="B43" s="39">
        <v>8</v>
      </c>
      <c r="C43" s="3">
        <v>3800</v>
      </c>
      <c r="D43" s="43"/>
    </row>
    <row r="44" spans="1:6">
      <c r="B44" s="39">
        <v>9</v>
      </c>
      <c r="C44" s="3">
        <v>3900</v>
      </c>
      <c r="D44" s="43"/>
    </row>
    <row r="45" spans="1:6">
      <c r="B45" s="73" t="s">
        <v>464</v>
      </c>
      <c r="C45" s="73"/>
      <c r="D45" s="73"/>
      <c r="E45" s="34">
        <f>SUM(D36:D44)</f>
        <v>0</v>
      </c>
    </row>
    <row r="48" spans="1:6">
      <c r="C48" s="44" t="str">
        <f>B17</f>
        <v>TOTAL EROGADO DEL CAPITULO 1000</v>
      </c>
      <c r="D48" s="37">
        <f>E17</f>
        <v>0</v>
      </c>
    </row>
    <row r="49" spans="1:6">
      <c r="C49" s="44" t="str">
        <f>B31</f>
        <v>TOTAL EROGADO DEL CAPITULO 2000</v>
      </c>
      <c r="D49" s="37">
        <f>E31</f>
        <v>0</v>
      </c>
    </row>
    <row r="50" spans="1:6">
      <c r="C50" s="44" t="str">
        <f>B45</f>
        <v>TOTAL EROGADO DEL CAPITULO 3000</v>
      </c>
      <c r="D50" s="37">
        <f>E45</f>
        <v>0</v>
      </c>
    </row>
    <row r="51" spans="1:6">
      <c r="C51" s="2" t="s">
        <v>62</v>
      </c>
    </row>
    <row r="53" spans="1:6">
      <c r="A53" s="68" t="s">
        <v>85</v>
      </c>
      <c r="B53" s="68"/>
      <c r="C53" s="68"/>
      <c r="D53" s="68"/>
      <c r="E53" s="68"/>
      <c r="F53" s="68"/>
    </row>
    <row r="55" spans="1:6">
      <c r="C55" t="s">
        <v>78</v>
      </c>
      <c r="D55" t="s">
        <v>86</v>
      </c>
    </row>
    <row r="56" spans="1:6" ht="30">
      <c r="C56" s="1" t="s">
        <v>466</v>
      </c>
    </row>
    <row r="57" spans="1:6" ht="30">
      <c r="C57" s="1" t="s">
        <v>467</v>
      </c>
    </row>
    <row r="58" spans="1:6">
      <c r="C58" s="1" t="s">
        <v>14</v>
      </c>
    </row>
    <row r="59" spans="1:6">
      <c r="C59" s="2" t="s">
        <v>62</v>
      </c>
      <c r="D59">
        <f>SUM(Tabla8111519[No. De Alumnos])</f>
        <v>0</v>
      </c>
    </row>
    <row r="62" spans="1:6">
      <c r="B62" s="35"/>
      <c r="C62" s="36" t="s">
        <v>73</v>
      </c>
      <c r="D62" s="11"/>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topLeftCell="A7" zoomScale="145" zoomScaleNormal="145" workbookViewId="0">
      <selection activeCell="F21" sqref="F21"/>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s>
  <sheetData>
    <row r="1" spans="1:6" ht="15" customHeight="1">
      <c r="A1" s="69" t="s">
        <v>71</v>
      </c>
      <c r="B1" s="69"/>
      <c r="C1" s="69"/>
      <c r="D1" s="69"/>
      <c r="E1" s="69"/>
      <c r="F1" s="1"/>
    </row>
    <row r="2" spans="1:6" ht="15" customHeight="1">
      <c r="A2" s="75" t="s">
        <v>484</v>
      </c>
      <c r="B2" s="75"/>
      <c r="C2" s="75"/>
      <c r="D2" s="75"/>
      <c r="E2" s="75"/>
    </row>
    <row r="3" spans="1:6">
      <c r="A3" s="67"/>
      <c r="B3" s="67"/>
      <c r="C3" s="67"/>
      <c r="D3" s="67"/>
      <c r="E3" s="67"/>
    </row>
    <row r="5" spans="1:6" s="4" customFormat="1" ht="33.75" customHeight="1">
      <c r="A5" s="3" t="s">
        <v>7</v>
      </c>
      <c r="B5" s="55" t="s">
        <v>481</v>
      </c>
      <c r="C5" s="55" t="s">
        <v>482</v>
      </c>
      <c r="D5" s="3" t="s">
        <v>63</v>
      </c>
      <c r="E5" s="3" t="s">
        <v>64</v>
      </c>
    </row>
    <row r="6" spans="1:6">
      <c r="A6" s="39" t="s">
        <v>65</v>
      </c>
      <c r="B6" s="28">
        <f>'INTEGRE Datos Generales'!D19+'INTEGRE Datos Generales'!D20+'INTEGRE Datos Generales'!D21</f>
        <v>23831352</v>
      </c>
      <c r="C6" s="28"/>
      <c r="D6" s="28">
        <f>'Integre Ene-Mar'!D7</f>
        <v>21640339.459999997</v>
      </c>
      <c r="E6" s="27">
        <f>+B6+C6-D6</f>
        <v>2191012.5400000028</v>
      </c>
    </row>
    <row r="7" spans="1:6">
      <c r="A7" s="39" t="s">
        <v>66</v>
      </c>
      <c r="B7" s="28">
        <f>'INTEGRE Datos Generales'!D22+'INTEGRE Datos Generales'!D23+'INTEGRE Datos Generales'!D24</f>
        <v>23831352</v>
      </c>
      <c r="C7" s="28">
        <v>173.14</v>
      </c>
      <c r="D7" s="28">
        <f>'Abr-Jun'!D7</f>
        <v>22405090.190000001</v>
      </c>
      <c r="E7" s="27">
        <f>+B7+C7-D7</f>
        <v>1426434.9499999993</v>
      </c>
    </row>
    <row r="8" spans="1:6">
      <c r="A8" s="39" t="s">
        <v>67</v>
      </c>
      <c r="B8" s="28">
        <f>'INTEGRE Datos Generales'!D25+'INTEGRE Datos Generales'!D26+'INTEGRE Datos Generales'!D27</f>
        <v>0</v>
      </c>
      <c r="C8" s="28"/>
      <c r="D8" s="28">
        <f>'Jul-Sep'!D7</f>
        <v>0</v>
      </c>
      <c r="E8" s="27">
        <f>+B8+C8-D8</f>
        <v>0</v>
      </c>
    </row>
    <row r="9" spans="1:6">
      <c r="A9" s="39" t="s">
        <v>68</v>
      </c>
      <c r="B9" s="28">
        <f>'INTEGRE Datos Generales'!D28+'INTEGRE Datos Generales'!D29+'INTEGRE Datos Generales'!D30</f>
        <v>0</v>
      </c>
      <c r="C9" s="28"/>
      <c r="D9" s="28">
        <f>'Oct-Dic'!D7</f>
        <v>0</v>
      </c>
      <c r="E9" s="27">
        <f>+B9+C9-D9</f>
        <v>0</v>
      </c>
    </row>
    <row r="10" spans="1:6">
      <c r="A10" s="2" t="s">
        <v>62</v>
      </c>
      <c r="B10" s="28">
        <f t="shared" ref="B10" si="0">SUM(B6:B9)</f>
        <v>47662704</v>
      </c>
      <c r="C10" s="28">
        <f>SUBTOTAL(109,C6:C9)</f>
        <v>173.14</v>
      </c>
      <c r="D10" s="28">
        <f>SUBTOTAL(109,D6:D9)</f>
        <v>44045429.649999999</v>
      </c>
      <c r="E10" s="27">
        <f>SUM(E6:E9)</f>
        <v>3617447.4900000021</v>
      </c>
    </row>
    <row r="12" spans="1:6" ht="15" customHeight="1">
      <c r="A12" s="68" t="s">
        <v>483</v>
      </c>
      <c r="B12" s="68"/>
      <c r="C12" s="68"/>
      <c r="D12" s="68"/>
      <c r="E12" s="68"/>
    </row>
    <row r="14" spans="1:6" ht="15" customHeight="1">
      <c r="A14" s="76" t="s">
        <v>72</v>
      </c>
      <c r="B14" s="76"/>
      <c r="C14" s="76"/>
    </row>
    <row r="15" spans="1:6">
      <c r="A15" s="76"/>
      <c r="B15" s="76"/>
      <c r="C15" s="76"/>
      <c r="D15" s="29">
        <f>E10</f>
        <v>3617447.4900000021</v>
      </c>
      <c r="E15" s="65"/>
    </row>
    <row r="16" spans="1:6">
      <c r="A16" s="40"/>
      <c r="B16" s="40"/>
      <c r="C16" s="40"/>
      <c r="E16" s="5"/>
    </row>
    <row r="17" spans="1:4" ht="15" customHeight="1">
      <c r="A17" s="76" t="s">
        <v>69</v>
      </c>
      <c r="B17" s="76"/>
      <c r="C17" s="76"/>
    </row>
    <row r="18" spans="1:4">
      <c r="A18" s="76"/>
      <c r="B18" s="76"/>
      <c r="C18" s="76"/>
    </row>
    <row r="19" spans="1:4">
      <c r="A19" s="76"/>
      <c r="B19" s="76"/>
      <c r="C19" s="76"/>
      <c r="D19" s="53">
        <f>D15</f>
        <v>3617447.4900000021</v>
      </c>
    </row>
    <row r="21" spans="1:4">
      <c r="A21" s="76" t="s">
        <v>70</v>
      </c>
      <c r="B21" s="76"/>
      <c r="C21" s="76"/>
    </row>
    <row r="22" spans="1:4">
      <c r="A22" s="76"/>
      <c r="B22" s="76"/>
      <c r="C22" s="76"/>
      <c r="D22" s="30">
        <f>D15-D19</f>
        <v>0</v>
      </c>
    </row>
    <row r="24" spans="1:4">
      <c r="B24" s="77" t="s">
        <v>8</v>
      </c>
      <c r="C24" s="77"/>
      <c r="D24" s="29">
        <f>+D22-D26</f>
        <v>0</v>
      </c>
    </row>
    <row r="26" spans="1:4">
      <c r="B26" s="74" t="s">
        <v>9</v>
      </c>
      <c r="C26" s="74"/>
      <c r="D26" s="54"/>
    </row>
  </sheetData>
  <dataConsolidate/>
  <mergeCells count="9">
    <mergeCell ref="A1:E1"/>
    <mergeCell ref="B26:C26"/>
    <mergeCell ref="A2:E2"/>
    <mergeCell ref="A3:E3"/>
    <mergeCell ref="A12:E12"/>
    <mergeCell ref="A14:C15"/>
    <mergeCell ref="A17:C19"/>
    <mergeCell ref="A21:C22"/>
    <mergeCell ref="B24:C24"/>
  </mergeCells>
  <pageMargins left="0.7" right="0.7" top="0.99264705882352944" bottom="0.75" header="0.3" footer="0.3"/>
  <pageSetup scale="9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4:J47"/>
  <sheetViews>
    <sheetView showGridLines="0" topLeftCell="A28" zoomScale="115" zoomScaleNormal="115" zoomScalePageLayoutView="160" workbookViewId="0">
      <selection activeCell="B26" sqref="B26"/>
    </sheetView>
  </sheetViews>
  <sheetFormatPr baseColWidth="10" defaultRowHeight="15"/>
  <cols>
    <col min="1" max="1" width="3.28515625" style="6" customWidth="1"/>
    <col min="2" max="2" width="11.42578125" style="6"/>
    <col min="3" max="6" width="17.42578125" style="6" customWidth="1"/>
    <col min="7" max="7" width="4.140625" style="6" customWidth="1"/>
    <col min="8" max="8" width="15" customWidth="1"/>
    <col min="9" max="9" width="15" bestFit="1" customWidth="1"/>
  </cols>
  <sheetData>
    <row r="4" spans="2:7">
      <c r="B4" s="81" t="s">
        <v>495</v>
      </c>
      <c r="C4" s="81"/>
      <c r="D4" s="82"/>
      <c r="E4" s="81"/>
      <c r="F4" s="82"/>
      <c r="G4" s="49"/>
    </row>
    <row r="5" spans="2:7">
      <c r="B5" s="86" t="str">
        <f>'INTEGRE Datos Generales'!B5</f>
        <v>Querétaro</v>
      </c>
      <c r="C5" s="87"/>
      <c r="E5" s="86" t="str">
        <f>'INTEGRE Datos Generales'!B7</f>
        <v>U T  de Querétaro</v>
      </c>
      <c r="F5" s="87"/>
    </row>
    <row r="6" spans="2:7" ht="6.75" customHeight="1"/>
    <row r="7" spans="2:7">
      <c r="B7" s="57" t="s">
        <v>470</v>
      </c>
      <c r="C7" s="78">
        <f>'INTEGRE Datos Generales'!B14</f>
        <v>1.26800011980386E+16</v>
      </c>
      <c r="D7" s="79"/>
      <c r="E7" s="80" t="str">
        <f>'INTEGRE Datos Generales'!E14</f>
        <v>BBVA BANCOMER</v>
      </c>
      <c r="F7" s="80"/>
    </row>
    <row r="8" spans="2:7" ht="6.75" customHeight="1"/>
    <row r="9" spans="2:7">
      <c r="C9" s="59" t="s">
        <v>471</v>
      </c>
      <c r="D9" s="59" t="s">
        <v>472</v>
      </c>
      <c r="E9" s="59" t="s">
        <v>473</v>
      </c>
      <c r="F9" s="59" t="s">
        <v>474</v>
      </c>
    </row>
    <row r="10" spans="2:7">
      <c r="B10" s="83" t="s">
        <v>475</v>
      </c>
      <c r="C10" s="84">
        <f>'Integre Ene-Mar'!D5</f>
        <v>23831352</v>
      </c>
      <c r="D10" s="84">
        <f>'Abr-Jun'!D5</f>
        <v>23831352</v>
      </c>
      <c r="E10" s="84">
        <f>'Jul-Sep'!D5</f>
        <v>0</v>
      </c>
      <c r="F10" s="84">
        <f>'Oct-Dic'!D5</f>
        <v>0</v>
      </c>
    </row>
    <row r="11" spans="2:7">
      <c r="B11" s="83"/>
      <c r="C11" s="85"/>
      <c r="D11" s="85"/>
      <c r="E11" s="85"/>
      <c r="F11" s="85"/>
    </row>
    <row r="12" spans="2:7">
      <c r="B12" s="89" t="s">
        <v>491</v>
      </c>
      <c r="C12" s="84">
        <f>'Integre Ene-Mar'!D48</f>
        <v>20288155.91</v>
      </c>
      <c r="D12" s="84">
        <f>'Abr-Jun'!D48</f>
        <v>20200764.580000002</v>
      </c>
      <c r="E12" s="84">
        <f>'Jul-Sep'!D48</f>
        <v>0</v>
      </c>
      <c r="F12" s="84">
        <f>'Oct-Dic'!D48</f>
        <v>0</v>
      </c>
    </row>
    <row r="13" spans="2:7">
      <c r="B13" s="89"/>
      <c r="C13" s="85"/>
      <c r="D13" s="88"/>
      <c r="E13" s="85"/>
      <c r="F13" s="85"/>
    </row>
    <row r="14" spans="2:7">
      <c r="B14" s="89" t="s">
        <v>492</v>
      </c>
      <c r="C14" s="84">
        <f>'Integre Ene-Mar'!D49</f>
        <v>38983.99</v>
      </c>
      <c r="D14" s="84">
        <f>'Abr-Jun'!D49</f>
        <v>563058.55000000005</v>
      </c>
      <c r="E14" s="84">
        <f>'Jul-Sep'!D49</f>
        <v>0</v>
      </c>
      <c r="F14" s="84">
        <f>'Oct-Dic'!D49</f>
        <v>0</v>
      </c>
    </row>
    <row r="15" spans="2:7">
      <c r="B15" s="89"/>
      <c r="C15" s="88"/>
      <c r="D15" s="88"/>
      <c r="E15" s="85"/>
      <c r="F15" s="85"/>
    </row>
    <row r="16" spans="2:7">
      <c r="B16" s="89" t="s">
        <v>493</v>
      </c>
      <c r="C16" s="84">
        <f>'Integre Ene-Mar'!D50</f>
        <v>1313199.5599999998</v>
      </c>
      <c r="D16" s="84">
        <f>'Abr-Jun'!D50</f>
        <v>1641267.06</v>
      </c>
      <c r="E16" s="84">
        <f>'Jul-Sep'!D50</f>
        <v>0</v>
      </c>
      <c r="F16" s="84">
        <f>'Oct-Dic'!D50</f>
        <v>0</v>
      </c>
    </row>
    <row r="17" spans="1:10">
      <c r="B17" s="89"/>
      <c r="C17" s="88"/>
      <c r="D17" s="88"/>
      <c r="E17" s="85"/>
      <c r="F17" s="85"/>
    </row>
    <row r="18" spans="1:10" ht="6.75" customHeight="1">
      <c r="C18" s="51"/>
      <c r="D18" s="51"/>
      <c r="E18" s="51"/>
      <c r="F18" s="51"/>
    </row>
    <row r="19" spans="1:10">
      <c r="B19" s="91" t="s">
        <v>496</v>
      </c>
      <c r="C19" s="91"/>
      <c r="D19" s="91"/>
      <c r="E19" s="91"/>
      <c r="F19" s="91"/>
    </row>
    <row r="20" spans="1:10" ht="6.75" customHeight="1">
      <c r="C20" s="51"/>
      <c r="D20" s="51"/>
      <c r="E20" s="51"/>
      <c r="F20" s="51"/>
    </row>
    <row r="21" spans="1:10" ht="19.5" customHeight="1">
      <c r="B21" s="93" t="s">
        <v>485</v>
      </c>
      <c r="C21" s="93"/>
      <c r="D21" s="93"/>
      <c r="E21" s="93"/>
      <c r="F21" s="58">
        <f>'Saldos al final del ejerc.'!D15</f>
        <v>3617447.4900000021</v>
      </c>
      <c r="H21" s="65"/>
      <c r="I21" s="61"/>
    </row>
    <row r="22" spans="1:10" ht="19.5" customHeight="1">
      <c r="B22" s="93" t="s">
        <v>486</v>
      </c>
      <c r="C22" s="93"/>
      <c r="D22" s="93"/>
      <c r="E22" s="93"/>
      <c r="F22" s="58">
        <f>'Saldos al final del ejerc.'!D19</f>
        <v>3617447.4900000021</v>
      </c>
    </row>
    <row r="23" spans="1:10" ht="19.5" customHeight="1">
      <c r="B23" s="93" t="s">
        <v>488</v>
      </c>
      <c r="C23" s="93"/>
      <c r="D23" s="93"/>
      <c r="E23" s="93"/>
      <c r="F23" s="58">
        <f>'Saldos al final del ejerc.'!D22</f>
        <v>0</v>
      </c>
    </row>
    <row r="24" spans="1:10" ht="19.5" customHeight="1">
      <c r="B24" s="93" t="s">
        <v>489</v>
      </c>
      <c r="C24" s="93"/>
      <c r="D24" s="93"/>
      <c r="E24" s="93"/>
      <c r="F24" s="58">
        <f>'Saldos al final del ejerc.'!D24</f>
        <v>0</v>
      </c>
    </row>
    <row r="25" spans="1:10" ht="27" customHeight="1">
      <c r="B25" s="93" t="s">
        <v>490</v>
      </c>
      <c r="C25" s="93"/>
      <c r="D25" s="93"/>
      <c r="E25" s="93"/>
      <c r="F25" s="58">
        <f>'Saldos al final del ejerc.'!D26</f>
        <v>0</v>
      </c>
    </row>
    <row r="26" spans="1:10" ht="14.25" customHeight="1">
      <c r="I26" s="65"/>
      <c r="J26" s="61"/>
    </row>
    <row r="27" spans="1:10" ht="15" customHeight="1">
      <c r="B27" s="90" t="s">
        <v>494</v>
      </c>
      <c r="C27" s="90"/>
      <c r="D27" s="90"/>
      <c r="E27" s="90"/>
      <c r="F27" s="90"/>
      <c r="G27" s="60"/>
    </row>
    <row r="28" spans="1:10">
      <c r="A28" s="60"/>
      <c r="B28" s="90"/>
      <c r="C28" s="90"/>
      <c r="D28" s="90"/>
      <c r="E28" s="90"/>
      <c r="F28" s="90"/>
      <c r="G28" s="60"/>
    </row>
    <row r="29" spans="1:10">
      <c r="A29" s="60"/>
      <c r="B29" s="90"/>
      <c r="C29" s="90"/>
      <c r="D29" s="90"/>
      <c r="E29" s="90"/>
      <c r="F29" s="90"/>
      <c r="G29" s="60"/>
    </row>
    <row r="30" spans="1:10">
      <c r="A30" s="60"/>
      <c r="B30" s="90"/>
      <c r="C30" s="90"/>
      <c r="D30" s="90"/>
      <c r="E30" s="90"/>
      <c r="F30" s="90"/>
      <c r="G30" s="60"/>
    </row>
    <row r="31" spans="1:10">
      <c r="A31" s="60"/>
      <c r="B31" s="90"/>
      <c r="C31" s="90"/>
      <c r="D31" s="90"/>
      <c r="E31" s="90"/>
      <c r="F31" s="90"/>
      <c r="G31" s="60"/>
    </row>
    <row r="32" spans="1:10">
      <c r="A32" s="60"/>
      <c r="B32" s="90"/>
      <c r="C32" s="90"/>
      <c r="D32" s="90"/>
      <c r="E32" s="90"/>
      <c r="F32" s="90"/>
      <c r="G32" s="60"/>
    </row>
    <row r="33" spans="1:7">
      <c r="A33" s="60"/>
      <c r="B33" s="90"/>
      <c r="C33" s="90"/>
      <c r="D33" s="90"/>
      <c r="E33" s="90"/>
      <c r="F33" s="90"/>
      <c r="G33" s="60"/>
    </row>
    <row r="34" spans="1:7">
      <c r="A34" s="60"/>
      <c r="B34" s="90"/>
      <c r="C34" s="90"/>
      <c r="D34" s="90"/>
      <c r="E34" s="90"/>
      <c r="F34" s="90"/>
      <c r="G34" s="60"/>
    </row>
    <row r="35" spans="1:7">
      <c r="A35" s="60"/>
      <c r="B35" s="90"/>
      <c r="C35" s="90"/>
      <c r="D35" s="90"/>
      <c r="E35" s="90"/>
      <c r="F35" s="90"/>
      <c r="G35" s="60"/>
    </row>
    <row r="36" spans="1:7">
      <c r="A36" s="60"/>
      <c r="B36" s="90"/>
      <c r="C36" s="90"/>
      <c r="D36" s="90"/>
      <c r="E36" s="90"/>
      <c r="F36" s="90"/>
      <c r="G36" s="60"/>
    </row>
    <row r="37" spans="1:7" ht="8.25" customHeight="1">
      <c r="A37" s="56"/>
      <c r="B37" s="56"/>
      <c r="C37" s="56"/>
      <c r="D37" s="56"/>
      <c r="E37" s="56"/>
      <c r="F37" s="56"/>
      <c r="G37" s="56"/>
    </row>
    <row r="38" spans="1:7">
      <c r="B38" s="94" t="s">
        <v>74</v>
      </c>
      <c r="C38" s="94"/>
      <c r="E38" s="94" t="s">
        <v>273</v>
      </c>
      <c r="F38" s="94"/>
    </row>
    <row r="42" spans="1:7">
      <c r="B42" s="95" t="str">
        <f>'INTEGRE Datos Generales'!C36</f>
        <v>M. en C. José Carlos Arredondo Velázquez</v>
      </c>
      <c r="C42" s="95"/>
      <c r="E42" s="95" t="str">
        <f>'INTEGRE Datos Generales'!C38</f>
        <v>MDCO. Apolinar Villegas Arcos</v>
      </c>
      <c r="F42" s="95"/>
    </row>
    <row r="43" spans="1:7">
      <c r="B43" s="96"/>
      <c r="C43" s="96"/>
      <c r="E43" s="96"/>
      <c r="F43" s="96"/>
    </row>
    <row r="44" spans="1:7">
      <c r="B44" s="97" t="s">
        <v>477</v>
      </c>
      <c r="C44" s="97"/>
      <c r="E44" s="98" t="s">
        <v>479</v>
      </c>
      <c r="F44" s="98"/>
    </row>
    <row r="45" spans="1:7">
      <c r="B45" s="97"/>
      <c r="C45" s="97"/>
      <c r="E45" s="98"/>
      <c r="F45" s="98"/>
    </row>
    <row r="47" spans="1:7">
      <c r="A47" s="92">
        <f ca="1">TODAY()</f>
        <v>45118</v>
      </c>
      <c r="B47" s="92"/>
      <c r="C47" s="92"/>
      <c r="D47" s="92"/>
      <c r="E47" s="92"/>
      <c r="F47" s="92"/>
      <c r="G47" s="92"/>
    </row>
  </sheetData>
  <mergeCells count="39">
    <mergeCell ref="B27:F36"/>
    <mergeCell ref="B19:F19"/>
    <mergeCell ref="A47:G47"/>
    <mergeCell ref="B5:C5"/>
    <mergeCell ref="B21:E21"/>
    <mergeCell ref="B22:E22"/>
    <mergeCell ref="B23:E23"/>
    <mergeCell ref="B38:C38"/>
    <mergeCell ref="E38:F38"/>
    <mergeCell ref="B42:C43"/>
    <mergeCell ref="B44:C45"/>
    <mergeCell ref="E42:F43"/>
    <mergeCell ref="E44:F45"/>
    <mergeCell ref="B24:E24"/>
    <mergeCell ref="B25:E25"/>
    <mergeCell ref="B16:B17"/>
    <mergeCell ref="C16:C17"/>
    <mergeCell ref="D16:D17"/>
    <mergeCell ref="E16:E17"/>
    <mergeCell ref="F16:F17"/>
    <mergeCell ref="B12:B13"/>
    <mergeCell ref="C12:C13"/>
    <mergeCell ref="D12:D13"/>
    <mergeCell ref="E12:E13"/>
    <mergeCell ref="F12:F13"/>
    <mergeCell ref="B14:B15"/>
    <mergeCell ref="C14:C15"/>
    <mergeCell ref="D14:D15"/>
    <mergeCell ref="E14:E15"/>
    <mergeCell ref="F14:F15"/>
    <mergeCell ref="C7:D7"/>
    <mergeCell ref="E7:F7"/>
    <mergeCell ref="B4:F4"/>
    <mergeCell ref="B10:B11"/>
    <mergeCell ref="C10:C11"/>
    <mergeCell ref="D10:D11"/>
    <mergeCell ref="E10:E11"/>
    <mergeCell ref="F10:F11"/>
    <mergeCell ref="E5:F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opLeftCell="A58" zoomScale="160" zoomScaleNormal="160" workbookViewId="0">
      <selection activeCell="E7" sqref="E7"/>
    </sheetView>
  </sheetViews>
  <sheetFormatPr baseColWidth="10" defaultRowHeight="15"/>
  <cols>
    <col min="1" max="1" width="20.5703125" bestFit="1" customWidth="1"/>
    <col min="2" max="2" width="70.140625" bestFit="1" customWidth="1"/>
    <col min="3" max="3" width="42.85546875" bestFit="1" customWidth="1"/>
  </cols>
  <sheetData>
    <row r="1" spans="1:3">
      <c r="A1" t="s">
        <v>17</v>
      </c>
      <c r="B1" t="s">
        <v>88</v>
      </c>
    </row>
    <row r="2" spans="1:3">
      <c r="A2" t="s">
        <v>18</v>
      </c>
      <c r="B2" t="s">
        <v>89</v>
      </c>
      <c r="C2" t="s">
        <v>276</v>
      </c>
    </row>
    <row r="3" spans="1:3">
      <c r="A3" t="s">
        <v>15</v>
      </c>
      <c r="B3" t="s">
        <v>90</v>
      </c>
      <c r="C3" t="s">
        <v>277</v>
      </c>
    </row>
    <row r="4" spans="1:3">
      <c r="A4" t="s">
        <v>16</v>
      </c>
      <c r="B4" t="s">
        <v>91</v>
      </c>
      <c r="C4" t="s">
        <v>278</v>
      </c>
    </row>
    <row r="5" spans="1:3">
      <c r="A5" t="s">
        <v>19</v>
      </c>
      <c r="B5" t="s">
        <v>92</v>
      </c>
      <c r="C5" t="s">
        <v>279</v>
      </c>
    </row>
    <row r="6" spans="1:3">
      <c r="A6" t="s">
        <v>20</v>
      </c>
      <c r="B6" t="s">
        <v>93</v>
      </c>
      <c r="C6" t="s">
        <v>280</v>
      </c>
    </row>
    <row r="7" spans="1:3">
      <c r="A7" t="s">
        <v>21</v>
      </c>
      <c r="B7" t="s">
        <v>94</v>
      </c>
      <c r="C7" t="s">
        <v>281</v>
      </c>
    </row>
    <row r="8" spans="1:3">
      <c r="A8" t="s">
        <v>22</v>
      </c>
      <c r="B8" t="s">
        <v>95</v>
      </c>
      <c r="C8" t="s">
        <v>282</v>
      </c>
    </row>
    <row r="9" spans="1:3">
      <c r="A9" t="s">
        <v>23</v>
      </c>
      <c r="B9" t="s">
        <v>96</v>
      </c>
      <c r="C9" t="s">
        <v>283</v>
      </c>
    </row>
    <row r="10" spans="1:3">
      <c r="A10" t="s">
        <v>24</v>
      </c>
      <c r="B10" t="s">
        <v>97</v>
      </c>
      <c r="C10" t="s">
        <v>284</v>
      </c>
    </row>
    <row r="11" spans="1:3">
      <c r="A11" t="s">
        <v>25</v>
      </c>
      <c r="B11" t="s">
        <v>98</v>
      </c>
      <c r="C11" t="s">
        <v>285</v>
      </c>
    </row>
    <row r="12" spans="1:3">
      <c r="A12" t="s">
        <v>26</v>
      </c>
      <c r="B12" t="s">
        <v>99</v>
      </c>
      <c r="C12" t="s">
        <v>286</v>
      </c>
    </row>
    <row r="13" spans="1:3">
      <c r="A13" t="s">
        <v>46</v>
      </c>
      <c r="B13" t="s">
        <v>100</v>
      </c>
      <c r="C13" t="s">
        <v>287</v>
      </c>
    </row>
    <row r="14" spans="1:3">
      <c r="A14" t="s">
        <v>27</v>
      </c>
      <c r="B14" t="s">
        <v>101</v>
      </c>
      <c r="C14" t="s">
        <v>288</v>
      </c>
    </row>
    <row r="15" spans="1:3">
      <c r="A15" t="s">
        <v>28</v>
      </c>
      <c r="B15" t="s">
        <v>102</v>
      </c>
      <c r="C15" t="s">
        <v>289</v>
      </c>
    </row>
    <row r="16" spans="1:3">
      <c r="A16" t="s">
        <v>29</v>
      </c>
      <c r="B16" t="s">
        <v>103</v>
      </c>
      <c r="C16" t="s">
        <v>290</v>
      </c>
    </row>
    <row r="17" spans="1:3">
      <c r="A17" t="s">
        <v>30</v>
      </c>
      <c r="B17" t="s">
        <v>104</v>
      </c>
      <c r="C17" t="s">
        <v>291</v>
      </c>
    </row>
    <row r="18" spans="1:3">
      <c r="A18" t="s">
        <v>31</v>
      </c>
      <c r="B18" t="s">
        <v>105</v>
      </c>
      <c r="C18" t="s">
        <v>292</v>
      </c>
    </row>
    <row r="19" spans="1:3">
      <c r="A19" t="s">
        <v>32</v>
      </c>
      <c r="B19" t="s">
        <v>106</v>
      </c>
      <c r="C19" t="s">
        <v>293</v>
      </c>
    </row>
    <row r="20" spans="1:3">
      <c r="A20" t="s">
        <v>47</v>
      </c>
      <c r="B20" t="s">
        <v>107</v>
      </c>
      <c r="C20" t="s">
        <v>294</v>
      </c>
    </row>
    <row r="21" spans="1:3">
      <c r="A21" t="s">
        <v>33</v>
      </c>
      <c r="B21" t="s">
        <v>108</v>
      </c>
      <c r="C21" t="s">
        <v>295</v>
      </c>
    </row>
    <row r="22" spans="1:3">
      <c r="A22" t="s">
        <v>34</v>
      </c>
      <c r="B22" t="s">
        <v>109</v>
      </c>
      <c r="C22" t="s">
        <v>296</v>
      </c>
    </row>
    <row r="23" spans="1:3">
      <c r="A23" t="s">
        <v>35</v>
      </c>
      <c r="B23" t="s">
        <v>110</v>
      </c>
      <c r="C23" t="s">
        <v>297</v>
      </c>
    </row>
    <row r="24" spans="1:3">
      <c r="A24" t="s">
        <v>36</v>
      </c>
      <c r="B24" t="s">
        <v>111</v>
      </c>
      <c r="C24" t="s">
        <v>298</v>
      </c>
    </row>
    <row r="25" spans="1:3">
      <c r="A25" t="s">
        <v>37</v>
      </c>
      <c r="B25" t="s">
        <v>112</v>
      </c>
      <c r="C25" t="s">
        <v>299</v>
      </c>
    </row>
    <row r="26" spans="1:3">
      <c r="A26" t="s">
        <v>38</v>
      </c>
      <c r="B26" t="s">
        <v>113</v>
      </c>
      <c r="C26" t="s">
        <v>300</v>
      </c>
    </row>
    <row r="27" spans="1:3">
      <c r="A27" t="s">
        <v>39</v>
      </c>
      <c r="B27" t="s">
        <v>114</v>
      </c>
      <c r="C27" t="s">
        <v>301</v>
      </c>
    </row>
    <row r="28" spans="1:3">
      <c r="A28" t="s">
        <v>40</v>
      </c>
      <c r="B28" t="s">
        <v>115</v>
      </c>
      <c r="C28" t="s">
        <v>302</v>
      </c>
    </row>
    <row r="29" spans="1:3">
      <c r="A29" t="s">
        <v>41</v>
      </c>
      <c r="B29" t="s">
        <v>116</v>
      </c>
      <c r="C29" t="s">
        <v>303</v>
      </c>
    </row>
    <row r="30" spans="1:3">
      <c r="A30" t="s">
        <v>42</v>
      </c>
      <c r="B30" t="s">
        <v>117</v>
      </c>
      <c r="C30" t="s">
        <v>304</v>
      </c>
    </row>
    <row r="31" spans="1:3">
      <c r="A31" t="s">
        <v>43</v>
      </c>
      <c r="B31" t="s">
        <v>118</v>
      </c>
      <c r="C31" t="s">
        <v>305</v>
      </c>
    </row>
    <row r="32" spans="1:3">
      <c r="A32" t="s">
        <v>44</v>
      </c>
      <c r="B32" t="s">
        <v>119</v>
      </c>
      <c r="C32" t="s">
        <v>306</v>
      </c>
    </row>
    <row r="33" spans="1:3">
      <c r="A33" t="s">
        <v>45</v>
      </c>
      <c r="B33" t="s">
        <v>120</v>
      </c>
      <c r="C33" t="s">
        <v>307</v>
      </c>
    </row>
    <row r="34" spans="1:3">
      <c r="B34" t="s">
        <v>121</v>
      </c>
      <c r="C34" t="s">
        <v>308</v>
      </c>
    </row>
    <row r="35" spans="1:3">
      <c r="B35" t="s">
        <v>122</v>
      </c>
      <c r="C35" t="s">
        <v>309</v>
      </c>
    </row>
    <row r="36" spans="1:3">
      <c r="B36" t="s">
        <v>123</v>
      </c>
      <c r="C36" t="s">
        <v>310</v>
      </c>
    </row>
    <row r="37" spans="1:3">
      <c r="B37" t="s">
        <v>124</v>
      </c>
      <c r="C37" t="s">
        <v>311</v>
      </c>
    </row>
    <row r="38" spans="1:3">
      <c r="B38" t="s">
        <v>125</v>
      </c>
      <c r="C38" t="s">
        <v>312</v>
      </c>
    </row>
    <row r="39" spans="1:3">
      <c r="B39" t="s">
        <v>126</v>
      </c>
      <c r="C39" t="s">
        <v>313</v>
      </c>
    </row>
    <row r="40" spans="1:3">
      <c r="B40" t="s">
        <v>127</v>
      </c>
      <c r="C40" t="s">
        <v>314</v>
      </c>
    </row>
    <row r="41" spans="1:3">
      <c r="B41" t="s">
        <v>128</v>
      </c>
      <c r="C41" t="s">
        <v>315</v>
      </c>
    </row>
    <row r="42" spans="1:3">
      <c r="B42" t="s">
        <v>129</v>
      </c>
      <c r="C42" t="s">
        <v>316</v>
      </c>
    </row>
    <row r="43" spans="1:3">
      <c r="B43" t="s">
        <v>130</v>
      </c>
      <c r="C43" t="s">
        <v>317</v>
      </c>
    </row>
    <row r="44" spans="1:3">
      <c r="B44" t="s">
        <v>131</v>
      </c>
      <c r="C44" t="s">
        <v>318</v>
      </c>
    </row>
    <row r="45" spans="1:3">
      <c r="B45" t="s">
        <v>132</v>
      </c>
      <c r="C45" t="s">
        <v>319</v>
      </c>
    </row>
    <row r="46" spans="1:3">
      <c r="B46" t="s">
        <v>133</v>
      </c>
      <c r="C46" t="s">
        <v>320</v>
      </c>
    </row>
    <row r="47" spans="1:3">
      <c r="B47" t="s">
        <v>134</v>
      </c>
      <c r="C47" t="s">
        <v>321</v>
      </c>
    </row>
    <row r="48" spans="1:3">
      <c r="B48" t="s">
        <v>135</v>
      </c>
      <c r="C48" t="s">
        <v>322</v>
      </c>
    </row>
    <row r="49" spans="2:3">
      <c r="B49" t="s">
        <v>136</v>
      </c>
      <c r="C49" t="s">
        <v>323</v>
      </c>
    </row>
    <row r="50" spans="2:3">
      <c r="B50" t="s">
        <v>137</v>
      </c>
      <c r="C50" t="s">
        <v>324</v>
      </c>
    </row>
    <row r="51" spans="2:3">
      <c r="B51" t="s">
        <v>138</v>
      </c>
      <c r="C51" t="s">
        <v>325</v>
      </c>
    </row>
    <row r="52" spans="2:3">
      <c r="B52" t="s">
        <v>139</v>
      </c>
      <c r="C52" t="s">
        <v>326</v>
      </c>
    </row>
    <row r="53" spans="2:3">
      <c r="B53" t="s">
        <v>140</v>
      </c>
      <c r="C53" t="s">
        <v>327</v>
      </c>
    </row>
    <row r="54" spans="2:3">
      <c r="B54" t="s">
        <v>141</v>
      </c>
      <c r="C54" t="s">
        <v>328</v>
      </c>
    </row>
    <row r="55" spans="2:3">
      <c r="B55" t="s">
        <v>142</v>
      </c>
      <c r="C55" t="s">
        <v>329</v>
      </c>
    </row>
    <row r="56" spans="2:3">
      <c r="B56" t="s">
        <v>143</v>
      </c>
      <c r="C56" t="s">
        <v>330</v>
      </c>
    </row>
    <row r="57" spans="2:3">
      <c r="B57" t="s">
        <v>144</v>
      </c>
      <c r="C57" t="s">
        <v>331</v>
      </c>
    </row>
    <row r="58" spans="2:3">
      <c r="B58" t="s">
        <v>145</v>
      </c>
      <c r="C58" t="s">
        <v>332</v>
      </c>
    </row>
    <row r="59" spans="2:3">
      <c r="B59" t="s">
        <v>146</v>
      </c>
      <c r="C59" t="s">
        <v>333</v>
      </c>
    </row>
    <row r="60" spans="2:3">
      <c r="B60" t="s">
        <v>147</v>
      </c>
      <c r="C60" t="s">
        <v>334</v>
      </c>
    </row>
    <row r="61" spans="2:3">
      <c r="B61" t="s">
        <v>148</v>
      </c>
      <c r="C61" t="s">
        <v>335</v>
      </c>
    </row>
    <row r="62" spans="2:3">
      <c r="B62" t="s">
        <v>149</v>
      </c>
      <c r="C62" t="s">
        <v>336</v>
      </c>
    </row>
    <row r="63" spans="2:3">
      <c r="B63" t="s">
        <v>150</v>
      </c>
      <c r="C63" t="s">
        <v>337</v>
      </c>
    </row>
    <row r="64" spans="2:3">
      <c r="B64" t="s">
        <v>151</v>
      </c>
      <c r="C64" t="s">
        <v>338</v>
      </c>
    </row>
    <row r="65" spans="2:3">
      <c r="B65" t="s">
        <v>152</v>
      </c>
      <c r="C65" t="s">
        <v>339</v>
      </c>
    </row>
    <row r="66" spans="2:3">
      <c r="B66" t="s">
        <v>153</v>
      </c>
      <c r="C66" t="s">
        <v>340</v>
      </c>
    </row>
    <row r="67" spans="2:3">
      <c r="B67" t="s">
        <v>154</v>
      </c>
      <c r="C67" t="s">
        <v>341</v>
      </c>
    </row>
    <row r="68" spans="2:3">
      <c r="B68" t="s">
        <v>155</v>
      </c>
      <c r="C68" t="s">
        <v>342</v>
      </c>
    </row>
    <row r="69" spans="2:3">
      <c r="B69" t="s">
        <v>156</v>
      </c>
      <c r="C69" t="s">
        <v>343</v>
      </c>
    </row>
    <row r="70" spans="2:3">
      <c r="B70" t="s">
        <v>157</v>
      </c>
      <c r="C70" t="s">
        <v>344</v>
      </c>
    </row>
    <row r="71" spans="2:3">
      <c r="B71" t="s">
        <v>158</v>
      </c>
      <c r="C71" t="s">
        <v>345</v>
      </c>
    </row>
    <row r="72" spans="2:3">
      <c r="B72" t="s">
        <v>159</v>
      </c>
      <c r="C72" t="s">
        <v>346</v>
      </c>
    </row>
    <row r="73" spans="2:3">
      <c r="B73" t="s">
        <v>160</v>
      </c>
      <c r="C73" t="s">
        <v>347</v>
      </c>
    </row>
    <row r="74" spans="2:3">
      <c r="B74" t="s">
        <v>161</v>
      </c>
      <c r="C74" t="s">
        <v>348</v>
      </c>
    </row>
    <row r="75" spans="2:3">
      <c r="B75" t="s">
        <v>162</v>
      </c>
      <c r="C75" t="s">
        <v>349</v>
      </c>
    </row>
    <row r="76" spans="2:3">
      <c r="B76" t="s">
        <v>163</v>
      </c>
      <c r="C76" t="s">
        <v>350</v>
      </c>
    </row>
    <row r="77" spans="2:3">
      <c r="B77" t="s">
        <v>164</v>
      </c>
      <c r="C77" t="s">
        <v>351</v>
      </c>
    </row>
    <row r="78" spans="2:3">
      <c r="B78" t="s">
        <v>165</v>
      </c>
      <c r="C78" t="s">
        <v>352</v>
      </c>
    </row>
    <row r="79" spans="2:3">
      <c r="B79" t="s">
        <v>166</v>
      </c>
      <c r="C79" t="s">
        <v>353</v>
      </c>
    </row>
    <row r="80" spans="2:3">
      <c r="B80" t="s">
        <v>167</v>
      </c>
      <c r="C80" t="s">
        <v>354</v>
      </c>
    </row>
    <row r="81" spans="2:3">
      <c r="B81" t="s">
        <v>168</v>
      </c>
      <c r="C81" t="s">
        <v>355</v>
      </c>
    </row>
    <row r="82" spans="2:3">
      <c r="B82" t="s">
        <v>169</v>
      </c>
      <c r="C82" t="s">
        <v>356</v>
      </c>
    </row>
    <row r="83" spans="2:3">
      <c r="B83" t="s">
        <v>170</v>
      </c>
      <c r="C83" t="s">
        <v>357</v>
      </c>
    </row>
    <row r="84" spans="2:3">
      <c r="B84" t="s">
        <v>171</v>
      </c>
      <c r="C84" t="s">
        <v>358</v>
      </c>
    </row>
    <row r="85" spans="2:3">
      <c r="B85" t="s">
        <v>172</v>
      </c>
      <c r="C85" t="s">
        <v>359</v>
      </c>
    </row>
    <row r="86" spans="2:3">
      <c r="B86" t="s">
        <v>173</v>
      </c>
      <c r="C86" t="s">
        <v>360</v>
      </c>
    </row>
    <row r="87" spans="2:3">
      <c r="B87" t="s">
        <v>174</v>
      </c>
      <c r="C87" t="s">
        <v>361</v>
      </c>
    </row>
    <row r="88" spans="2:3">
      <c r="B88" t="s">
        <v>175</v>
      </c>
      <c r="C88" t="s">
        <v>362</v>
      </c>
    </row>
    <row r="89" spans="2:3">
      <c r="B89" t="s">
        <v>176</v>
      </c>
      <c r="C89" t="s">
        <v>363</v>
      </c>
    </row>
    <row r="90" spans="2:3">
      <c r="B90" t="s">
        <v>177</v>
      </c>
      <c r="C90" t="s">
        <v>364</v>
      </c>
    </row>
    <row r="91" spans="2:3">
      <c r="B91" t="s">
        <v>178</v>
      </c>
      <c r="C91" t="s">
        <v>365</v>
      </c>
    </row>
    <row r="92" spans="2:3">
      <c r="B92" t="s">
        <v>179</v>
      </c>
      <c r="C92" t="s">
        <v>366</v>
      </c>
    </row>
    <row r="93" spans="2:3">
      <c r="B93" t="s">
        <v>180</v>
      </c>
      <c r="C93" t="s">
        <v>367</v>
      </c>
    </row>
    <row r="94" spans="2:3">
      <c r="B94" t="s">
        <v>181</v>
      </c>
      <c r="C94" t="s">
        <v>368</v>
      </c>
    </row>
    <row r="95" spans="2:3">
      <c r="B95" t="s">
        <v>182</v>
      </c>
      <c r="C95" t="s">
        <v>369</v>
      </c>
    </row>
    <row r="96" spans="2:3">
      <c r="B96" t="s">
        <v>183</v>
      </c>
      <c r="C96" t="s">
        <v>370</v>
      </c>
    </row>
    <row r="97" spans="2:3">
      <c r="B97" t="s">
        <v>184</v>
      </c>
      <c r="C97" t="s">
        <v>371</v>
      </c>
    </row>
    <row r="98" spans="2:3">
      <c r="B98" t="s">
        <v>185</v>
      </c>
      <c r="C98" t="s">
        <v>372</v>
      </c>
    </row>
    <row r="99" spans="2:3">
      <c r="B99" t="s">
        <v>186</v>
      </c>
      <c r="C99" t="s">
        <v>373</v>
      </c>
    </row>
    <row r="100" spans="2:3">
      <c r="B100" t="s">
        <v>187</v>
      </c>
      <c r="C100" t="s">
        <v>374</v>
      </c>
    </row>
    <row r="101" spans="2:3">
      <c r="B101" t="s">
        <v>188</v>
      </c>
      <c r="C101" t="s">
        <v>375</v>
      </c>
    </row>
    <row r="102" spans="2:3">
      <c r="B102" t="s">
        <v>189</v>
      </c>
      <c r="C102" t="s">
        <v>376</v>
      </c>
    </row>
    <row r="103" spans="2:3">
      <c r="B103" t="s">
        <v>190</v>
      </c>
      <c r="C103" t="s">
        <v>377</v>
      </c>
    </row>
    <row r="104" spans="2:3">
      <c r="B104" t="s">
        <v>191</v>
      </c>
      <c r="C104" t="s">
        <v>378</v>
      </c>
    </row>
    <row r="105" spans="2:3">
      <c r="B105" t="s">
        <v>192</v>
      </c>
      <c r="C105" t="s">
        <v>379</v>
      </c>
    </row>
    <row r="106" spans="2:3">
      <c r="B106" t="s">
        <v>193</v>
      </c>
      <c r="C106" t="s">
        <v>380</v>
      </c>
    </row>
    <row r="107" spans="2:3">
      <c r="B107" t="s">
        <v>194</v>
      </c>
      <c r="C107" t="s">
        <v>381</v>
      </c>
    </row>
    <row r="108" spans="2:3">
      <c r="B108" t="s">
        <v>195</v>
      </c>
      <c r="C108" t="s">
        <v>382</v>
      </c>
    </row>
    <row r="109" spans="2:3">
      <c r="B109" t="s">
        <v>196</v>
      </c>
      <c r="C109" t="s">
        <v>383</v>
      </c>
    </row>
    <row r="110" spans="2:3">
      <c r="B110" t="s">
        <v>197</v>
      </c>
      <c r="C110" t="s">
        <v>384</v>
      </c>
    </row>
    <row r="111" spans="2:3">
      <c r="B111" t="s">
        <v>198</v>
      </c>
      <c r="C111" t="s">
        <v>385</v>
      </c>
    </row>
    <row r="112" spans="2:3">
      <c r="B112" t="s">
        <v>199</v>
      </c>
      <c r="C112" t="s">
        <v>386</v>
      </c>
    </row>
    <row r="113" spans="2:3">
      <c r="B113" t="s">
        <v>200</v>
      </c>
      <c r="C113" t="s">
        <v>387</v>
      </c>
    </row>
    <row r="114" spans="2:3">
      <c r="B114" t="s">
        <v>201</v>
      </c>
      <c r="C114" t="s">
        <v>388</v>
      </c>
    </row>
    <row r="115" spans="2:3">
      <c r="B115" t="s">
        <v>202</v>
      </c>
      <c r="C115" t="s">
        <v>389</v>
      </c>
    </row>
    <row r="116" spans="2:3">
      <c r="B116" t="s">
        <v>203</v>
      </c>
      <c r="C116" t="s">
        <v>390</v>
      </c>
    </row>
    <row r="117" spans="2:3">
      <c r="B117" t="s">
        <v>204</v>
      </c>
      <c r="C117" t="s">
        <v>391</v>
      </c>
    </row>
    <row r="118" spans="2:3">
      <c r="B118" t="s">
        <v>205</v>
      </c>
      <c r="C118" t="s">
        <v>392</v>
      </c>
    </row>
    <row r="119" spans="2:3">
      <c r="B119" t="s">
        <v>206</v>
      </c>
      <c r="C119" t="s">
        <v>393</v>
      </c>
    </row>
    <row r="120" spans="2:3">
      <c r="B120" t="s">
        <v>207</v>
      </c>
      <c r="C120" t="s">
        <v>394</v>
      </c>
    </row>
    <row r="121" spans="2:3">
      <c r="B121" t="s">
        <v>208</v>
      </c>
      <c r="C121" t="s">
        <v>395</v>
      </c>
    </row>
    <row r="122" spans="2:3">
      <c r="B122" t="s">
        <v>209</v>
      </c>
      <c r="C122" t="s">
        <v>396</v>
      </c>
    </row>
    <row r="123" spans="2:3">
      <c r="B123" t="s">
        <v>210</v>
      </c>
      <c r="C123" t="s">
        <v>397</v>
      </c>
    </row>
    <row r="124" spans="2:3">
      <c r="B124" t="s">
        <v>211</v>
      </c>
      <c r="C124" t="s">
        <v>398</v>
      </c>
    </row>
    <row r="125" spans="2:3">
      <c r="B125" t="s">
        <v>212</v>
      </c>
      <c r="C125" t="s">
        <v>399</v>
      </c>
    </row>
    <row r="126" spans="2:3">
      <c r="B126" t="s">
        <v>213</v>
      </c>
      <c r="C126" t="s">
        <v>400</v>
      </c>
    </row>
    <row r="127" spans="2:3">
      <c r="B127" t="s">
        <v>214</v>
      </c>
      <c r="C127" t="s">
        <v>401</v>
      </c>
    </row>
    <row r="128" spans="2:3">
      <c r="B128" t="s">
        <v>215</v>
      </c>
      <c r="C128" t="s">
        <v>402</v>
      </c>
    </row>
    <row r="129" spans="2:3">
      <c r="B129" t="s">
        <v>216</v>
      </c>
      <c r="C129" t="s">
        <v>403</v>
      </c>
    </row>
    <row r="130" spans="2:3">
      <c r="B130" t="s">
        <v>217</v>
      </c>
      <c r="C130" t="s">
        <v>404</v>
      </c>
    </row>
    <row r="131" spans="2:3">
      <c r="B131" t="s">
        <v>218</v>
      </c>
      <c r="C131" t="s">
        <v>405</v>
      </c>
    </row>
    <row r="132" spans="2:3">
      <c r="B132" t="s">
        <v>219</v>
      </c>
      <c r="C132" t="s">
        <v>406</v>
      </c>
    </row>
    <row r="133" spans="2:3">
      <c r="B133" t="s">
        <v>220</v>
      </c>
      <c r="C133" t="s">
        <v>407</v>
      </c>
    </row>
    <row r="134" spans="2:3">
      <c r="B134" t="s">
        <v>221</v>
      </c>
      <c r="C134" t="s">
        <v>408</v>
      </c>
    </row>
    <row r="135" spans="2:3">
      <c r="B135" t="s">
        <v>222</v>
      </c>
      <c r="C135" t="s">
        <v>409</v>
      </c>
    </row>
    <row r="136" spans="2:3">
      <c r="B136" t="s">
        <v>223</v>
      </c>
      <c r="C136" t="s">
        <v>410</v>
      </c>
    </row>
    <row r="137" spans="2:3">
      <c r="B137" t="s">
        <v>224</v>
      </c>
      <c r="C137" t="s">
        <v>411</v>
      </c>
    </row>
    <row r="138" spans="2:3">
      <c r="B138" t="s">
        <v>225</v>
      </c>
      <c r="C138" t="s">
        <v>412</v>
      </c>
    </row>
    <row r="139" spans="2:3">
      <c r="B139" t="s">
        <v>226</v>
      </c>
      <c r="C139" t="s">
        <v>413</v>
      </c>
    </row>
    <row r="140" spans="2:3">
      <c r="B140" t="s">
        <v>227</v>
      </c>
      <c r="C140" t="s">
        <v>414</v>
      </c>
    </row>
    <row r="141" spans="2:3">
      <c r="B141" t="s">
        <v>228</v>
      </c>
      <c r="C141" t="s">
        <v>415</v>
      </c>
    </row>
    <row r="142" spans="2:3">
      <c r="B142" t="s">
        <v>229</v>
      </c>
      <c r="C142" t="s">
        <v>416</v>
      </c>
    </row>
    <row r="143" spans="2:3">
      <c r="B143" t="s">
        <v>230</v>
      </c>
      <c r="C143" t="s">
        <v>417</v>
      </c>
    </row>
    <row r="144" spans="2:3">
      <c r="B144" t="s">
        <v>231</v>
      </c>
      <c r="C144" t="s">
        <v>418</v>
      </c>
    </row>
    <row r="145" spans="2:3">
      <c r="B145" t="s">
        <v>232</v>
      </c>
      <c r="C145" t="s">
        <v>419</v>
      </c>
    </row>
    <row r="146" spans="2:3">
      <c r="B146" t="s">
        <v>233</v>
      </c>
      <c r="C146" t="s">
        <v>420</v>
      </c>
    </row>
    <row r="147" spans="2:3">
      <c r="B147" t="s">
        <v>234</v>
      </c>
      <c r="C147" t="s">
        <v>421</v>
      </c>
    </row>
    <row r="148" spans="2:3">
      <c r="B148" t="s">
        <v>235</v>
      </c>
      <c r="C148" t="s">
        <v>422</v>
      </c>
    </row>
    <row r="149" spans="2:3">
      <c r="B149" t="s">
        <v>236</v>
      </c>
      <c r="C149" t="s">
        <v>423</v>
      </c>
    </row>
    <row r="150" spans="2:3">
      <c r="B150" t="s">
        <v>237</v>
      </c>
      <c r="C150" t="s">
        <v>424</v>
      </c>
    </row>
    <row r="151" spans="2:3">
      <c r="B151" t="s">
        <v>238</v>
      </c>
      <c r="C151" t="s">
        <v>425</v>
      </c>
    </row>
    <row r="152" spans="2:3">
      <c r="B152" t="s">
        <v>239</v>
      </c>
      <c r="C152" t="s">
        <v>426</v>
      </c>
    </row>
    <row r="153" spans="2:3">
      <c r="B153" t="s">
        <v>240</v>
      </c>
      <c r="C153" t="s">
        <v>427</v>
      </c>
    </row>
    <row r="154" spans="2:3">
      <c r="B154" t="s">
        <v>241</v>
      </c>
      <c r="C154" t="s">
        <v>428</v>
      </c>
    </row>
    <row r="155" spans="2:3">
      <c r="B155" t="s">
        <v>242</v>
      </c>
      <c r="C155" t="s">
        <v>429</v>
      </c>
    </row>
    <row r="156" spans="2:3">
      <c r="B156" t="s">
        <v>243</v>
      </c>
      <c r="C156" t="s">
        <v>430</v>
      </c>
    </row>
    <row r="157" spans="2:3">
      <c r="B157" t="s">
        <v>244</v>
      </c>
      <c r="C157" t="s">
        <v>431</v>
      </c>
    </row>
    <row r="158" spans="2:3">
      <c r="B158" t="s">
        <v>245</v>
      </c>
      <c r="C158" t="s">
        <v>432</v>
      </c>
    </row>
    <row r="159" spans="2:3">
      <c r="B159" t="s">
        <v>246</v>
      </c>
      <c r="C159" t="s">
        <v>433</v>
      </c>
    </row>
    <row r="160" spans="2:3">
      <c r="B160" t="s">
        <v>247</v>
      </c>
      <c r="C160" t="s">
        <v>434</v>
      </c>
    </row>
    <row r="161" spans="2:3">
      <c r="B161" t="s">
        <v>248</v>
      </c>
      <c r="C161" t="s">
        <v>435</v>
      </c>
    </row>
    <row r="162" spans="2:3">
      <c r="B162" t="s">
        <v>249</v>
      </c>
      <c r="C162" t="s">
        <v>436</v>
      </c>
    </row>
    <row r="163" spans="2:3">
      <c r="B163" t="s">
        <v>250</v>
      </c>
      <c r="C163" t="s">
        <v>437</v>
      </c>
    </row>
    <row r="164" spans="2:3">
      <c r="B164" t="s">
        <v>251</v>
      </c>
      <c r="C164" t="s">
        <v>438</v>
      </c>
    </row>
    <row r="165" spans="2:3">
      <c r="B165" t="s">
        <v>252</v>
      </c>
      <c r="C165" t="s">
        <v>439</v>
      </c>
    </row>
    <row r="166" spans="2:3">
      <c r="B166" t="s">
        <v>253</v>
      </c>
      <c r="C166" t="s">
        <v>440</v>
      </c>
    </row>
    <row r="167" spans="2:3">
      <c r="B167" t="s">
        <v>254</v>
      </c>
      <c r="C167" t="s">
        <v>441</v>
      </c>
    </row>
    <row r="168" spans="2:3">
      <c r="B168" t="s">
        <v>255</v>
      </c>
      <c r="C168" t="s">
        <v>442</v>
      </c>
    </row>
    <row r="169" spans="2:3">
      <c r="B169" t="s">
        <v>256</v>
      </c>
      <c r="C169" t="s">
        <v>443</v>
      </c>
    </row>
    <row r="170" spans="2:3">
      <c r="B170" t="s">
        <v>257</v>
      </c>
      <c r="C170" t="s">
        <v>444</v>
      </c>
    </row>
    <row r="171" spans="2:3">
      <c r="B171" t="s">
        <v>258</v>
      </c>
      <c r="C171" t="s">
        <v>445</v>
      </c>
    </row>
    <row r="172" spans="2:3">
      <c r="B172" t="s">
        <v>259</v>
      </c>
      <c r="C172" t="s">
        <v>446</v>
      </c>
    </row>
    <row r="173" spans="2:3">
      <c r="B173" t="s">
        <v>260</v>
      </c>
      <c r="C173" t="s">
        <v>447</v>
      </c>
    </row>
    <row r="174" spans="2:3">
      <c r="B174" t="s">
        <v>261</v>
      </c>
      <c r="C174" t="s">
        <v>448</v>
      </c>
    </row>
    <row r="175" spans="2:3">
      <c r="B175" t="s">
        <v>262</v>
      </c>
      <c r="C175" t="s">
        <v>449</v>
      </c>
    </row>
    <row r="176" spans="2:3">
      <c r="B176" t="s">
        <v>263</v>
      </c>
      <c r="C176" t="s">
        <v>450</v>
      </c>
    </row>
    <row r="177" spans="2:3">
      <c r="B177" t="s">
        <v>264</v>
      </c>
      <c r="C177" t="s">
        <v>451</v>
      </c>
    </row>
    <row r="178" spans="2:3">
      <c r="B178" t="s">
        <v>265</v>
      </c>
      <c r="C178" t="s">
        <v>452</v>
      </c>
    </row>
    <row r="179" spans="2:3">
      <c r="B179" t="s">
        <v>266</v>
      </c>
      <c r="C179" t="s">
        <v>453</v>
      </c>
    </row>
    <row r="180" spans="2:3">
      <c r="B180" t="s">
        <v>267</v>
      </c>
      <c r="C180" t="s">
        <v>454</v>
      </c>
    </row>
    <row r="181" spans="2:3">
      <c r="B181" t="s">
        <v>268</v>
      </c>
      <c r="C181" t="s">
        <v>455</v>
      </c>
    </row>
    <row r="182" spans="2:3">
      <c r="B182" t="s">
        <v>269</v>
      </c>
      <c r="C182" t="s">
        <v>456</v>
      </c>
    </row>
    <row r="183" spans="2:3">
      <c r="B183" t="s">
        <v>270</v>
      </c>
      <c r="C183" t="s">
        <v>457</v>
      </c>
    </row>
    <row r="184" spans="2:3">
      <c r="B184" t="s">
        <v>271</v>
      </c>
      <c r="C184" t="s">
        <v>458</v>
      </c>
    </row>
    <row r="185" spans="2:3">
      <c r="B185" t="s">
        <v>272</v>
      </c>
      <c r="C185" t="s">
        <v>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INTEGRE Datos Generales</vt:lpstr>
      <vt:lpstr>Integre Ene-Mar</vt:lpstr>
      <vt:lpstr>Abr-Jun</vt:lpstr>
      <vt:lpstr>Jul-Sep</vt:lpstr>
      <vt:lpstr>Oct-Dic</vt:lpstr>
      <vt:lpstr>Saldos al final del ejerc.</vt:lpstr>
      <vt:lpstr>INTEGRE INFORME</vt:lpstr>
      <vt:lpstr>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UTEQ</cp:lastModifiedBy>
  <cp:lastPrinted>2023-04-04T20:10:51Z</cp:lastPrinted>
  <dcterms:created xsi:type="dcterms:W3CDTF">2021-12-13T17:11:33Z</dcterms:created>
  <dcterms:modified xsi:type="dcterms:W3CDTF">2023-07-11T21:20:40Z</dcterms:modified>
</cp:coreProperties>
</file>